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2075" activeTab="0"/>
  </bookViews>
  <sheets>
    <sheet name="HA v2.3 INPUT SHEET" sheetId="1" r:id="rId1"/>
  </sheets>
  <definedNames>
    <definedName name="_xlnm.Print_Area" localSheetId="0">'HA v2.3 INPUT SHEET'!$A$1:$O$222</definedName>
  </definedNames>
  <calcPr fullCalcOnLoad="1"/>
</workbook>
</file>

<file path=xl/comments1.xml><?xml version="1.0" encoding="utf-8"?>
<comments xmlns="http://schemas.openxmlformats.org/spreadsheetml/2006/main">
  <authors>
    <author>Les Greenberg</author>
    <author>LES GREENBERG</author>
    <author>A satisfied Microsoft Office user</author>
  </authors>
  <commentList>
    <comment ref="D161" authorId="0">
      <text>
        <r>
          <rPr>
            <sz val="10"/>
            <rFont val="Arial"/>
            <family val="2"/>
          </rPr>
          <t xml:space="preserve">Some commitments, e.g. operating leases, are just as real as those originating from bank loans and other borrowings.  Some are “synthetic” leases, which allow the company to take deductions for interest and depreciation while maintaining complete operational control.  How would a company’s Balance Sheet look if those commitments were counted as Assets and Liabilities?  Reported debt would increase, ROA would decrease, earnings would decrease due to raised depreciation costs.  It is difficult to estimate the present value of the Assets, depreciation schedules and interest rates.   
</t>
        </r>
      </text>
    </comment>
    <comment ref="E170" authorId="0">
      <text>
        <r>
          <rPr>
            <b/>
            <sz val="10"/>
            <rFont val="Tahoma"/>
            <family val="0"/>
          </rPr>
          <t xml:space="preserve">12/19/05 </t>
        </r>
        <r>
          <rPr>
            <sz val="10"/>
            <rFont val="Arial"/>
            <family val="2"/>
          </rPr>
          <t xml:space="preserve">WSJ: Doctor Bill Comes Due For Corporate America; New Accounting Rules Find Retiree Health-Care Costs Belong on Balance Sheets
If you think corporate pensions are in bad shape, wait till you see the doctors' bills. New accounting rules are likely to shift often-massive retiree health-care liabilities from companies' financial-statement footnotes to their balance sheets. The rules are part of an effort by the Financial Accounting Standards Board to improve accounting for pension plans, whose shortfalls run into the many billions of dollars. While the pension-liability move has gotten far more ink, companies' so-called other postemployment benefits -- mainly health-care coverage for retirees -- will be swept onto the books, too. Thanks to rising health-care costs and woeful funding, these other benefits may end up having a bigger effect on balance sheets, according to a report out today from Standard &amp; Poor's. S&amp;P estimates that other postemployment benefits plans at S&amp;P 500 companies are underfunded by about $292 billion. That's nearly double the estimated shortfall in the same companies' pension plans. The retiree health-care liabilities were in the footnotes all along, but often with a paucity of detail. Once they move onto the books they'll take a bite out of shareholder equity -- a company's assets minus liabilities -- likely rattling some investors who thought better of their holdings. "We think moving these liabilities from the footnotes to the balance sheet will awaken a lot of investors," says Howard Silverblatt, equity-market analyst at S&amp;P and the study's author. "Given the amount of underfunding, it's concerning for investors [as well as] the people who expect to be covered under these plans." Securities regulators and accounting experts have long criticized the current rules for accounting for pensions and other benefits because they allow companies to report liability figures based on actuarial assumptions rather than the actual funded status of their plans. Critics contend companies can use estimates to "smooth" earnings and mask obligations. The first part of the FASB's plan, intended to be implemented by the end of next year, will require companies to show on their balance sheets the degree to which their pension and other benefit plans are over- or underfunded, meaning whether they have enough money to meet all current and future obligations. Over the next several years, FASB will review all benefit-accounting rules. "More and more people started telling us this accounting just isn't right," FASB Chairman Bob Herz said in an interview. "The footnotes provide disclosure, but they're complicated, and really the extent of the underfunding or overfunding ought to be shown on the balance sheet." While S&amp;P 500 companies have funded 88% of their pension obligations, they've only set aside enough cash to cover less than 22% of their expected other bills for postemployment benefits plans, partly because they aren't required to put aside money for those plans as they are for their pensions. Of the 337 S&amp;P 500 companies with other postemployment benefits plans, only three -- Comerica, PerkinElmer and Principal Financial -- have funded those plans, according to S&amp;P. Only 282 companies provided sufficient information in their footnotes to calculate the funding status of their plans, the S&amp;P report says. With combined deficits of more than $93 billion for other postemployment benefits plans, auto makers General Motors and Ford represent 32% of S&amp;P 500 companies' underfunding for the plans, according to the report. Spokesmen for both companies confirmed the underfunding figures and declined to comment on the proposed rule. Telecommunications is the only sector of S&amp;P 500 companies that reports overfunded pensions. But together, the companies' other postemployment benefits plans are underfunded by nearly $51 billion, according to S&amp;P, although some telecommunications companies and others with big bills for other postemployment benefits plans say they've already booked a portion of these costs. Just as it affects company books, the new rule could trouble investors, who would see shareholder equity cut. Further, the balance of equity relative to debt could cause companies to violate agreements they have with lenders. S&amp;P reckons the total liabilities for underfunded plans could top $440 billion, a figure that could cut shareholder equity of S&amp;P 500 companies by more than 10% after taxes. Some observers nevertheless are sanguine about the planned accounting change. "The obligations they'll be seeing have been there all along, just very badly presented," says Jack Ciesielski, editor of the Analyst's Accounting Observer. Also, the liabilities' move onto the balance sheet won't affect income statements. Companies with other postemployment benefits obligations can, of course, trim benefits or renegotiate their obligations. Over the past two months, for example, GM and Ford have trimmed health-care spending through negotiations with unions.
</t>
        </r>
      </text>
    </comment>
    <comment ref="B16" authorId="0">
      <text>
        <r>
          <rPr>
            <sz val="10"/>
            <rFont val="Arial"/>
            <family val="0"/>
          </rPr>
          <t xml:space="preserve">CGS frequently includes costs of warehousing, packing material, freight and production. Hard to verify estimated/anticipated volume-based advertising and/or vendor rebates are also included and sometimes improperly used to enhance profits. Some might improperly try to enhance Sales by considering the rebate as Income item and record an A/R increase.
</t>
        </r>
        <r>
          <rPr>
            <b/>
            <sz val="10"/>
            <rFont val="Arial"/>
            <family val="2"/>
          </rPr>
          <t>6/7/06</t>
        </r>
        <r>
          <rPr>
            <sz val="10"/>
            <rFont val="Arial"/>
            <family val="0"/>
          </rPr>
          <t xml:space="preserve"> WSJ: Target Expects Improvement In Key Indicator of Profitability Gross Margin Rate for 2006 May Top Retailer's Record; Shares Hit a 52-Week Low
Target Corp. raised its forecast for a key measure of profitability, weeks after issuing disappointing first-quarter results that pushed its stock price lower. ¶ …  [I]t expects its consolidated gross margin rate to "be slightly greater" this year than its 2005 record of 31.9%. The Minneapolis company previously predicted that it could match last year's rate. ¶ Gross margin rates basically reflect the difference between what a retailer pays for goods and what it sells them for, as a percent of sales. The indicator is closely watched by Wall Street analysts and investors.
</t>
        </r>
        <r>
          <rPr>
            <b/>
            <sz val="10"/>
            <rFont val="Arial"/>
            <family val="2"/>
          </rPr>
          <t xml:space="preserve">6/6/06 </t>
        </r>
        <r>
          <rPr>
            <sz val="10"/>
            <rFont val="Arial"/>
            <family val="0"/>
          </rPr>
          <t>PRESS RELEASE:
On June 6, 2006, Scott+Scott, LLC, filed a class action against Home Depot, Inc. … According to the complaint, former and current Home Depot employees have revealed that the Company deceived vendors and falsified Home Depot's financial results through fraudulent return-to-vendor ("RTV'') policies. These polices inflated the price Home Depot charged vendors to cover the cost of merchandise determined to be damaged or defective. The complaint states … that as of January 2006, it was finally revealed that the ... SEC ... already had opened an informal inquiry in August 2005 into whether Home Depot had inflated its profits through vendor payments intended to cover the cost of merchandise determined to be damaged or defective</t>
        </r>
      </text>
    </comment>
    <comment ref="B25" authorId="1">
      <text>
        <r>
          <rPr>
            <sz val="10"/>
            <rFont val="Arial"/>
            <family val="2"/>
          </rPr>
          <t xml:space="preserve">The amount could imply substantial off-Balance Sheet liabilities.
An analysis might be conducted by capitalizing Operating Leases, i.e. treating operating leases as Assets purchased with Long-Term Debt.  It brings an off-Balance Sheet obligations onto the financial statements --- PP&amp;E and Long-Term Debt are increased by the present value of the Operating Leases, Assets are depreciated (straight line with a residual value) over the term of the average Asset, the payments now consist of Interest Expense and repayment of principal, initially a Tax Deferred Asset is created for each lease that later becomes a Tax Deferred Liability individually, but not as a group.  The present value of Operating Leases (excluding potential increases due to contingency rates and future leases) can be found in SEC Form 10K filings.  Expenses would be adjusted by interest expense, but lack of rental payments.  CFFO would be adjusted by depreciation.  CFFO would be increased by principal payments. Essentially, expense recognition is accelerated.
The most basic approach would be to test the Debt/Equity ratios by increasing the PP&amp;E and Long-Term Debt by the present value of the Operating Leases.  FCC calculation already considers 1/3 of Rental Expense as Interest.
Lease Accounting rules provide the ability to make sure that no lease goes on the Balance Sheet.  Yet, one has an Asset and an obligation to pay money.  All leases are either capital leases or operating leases.  When a company is essentially financing an asset purchase --- a capital lease --- it records the asset and lease payments on the Balance Sheet.  By contrast, a rental contract --- an operating lease --- requires neither the asset nor the payment obligation be recorded on the Balance Sheet.  Balance Sheet that presents an airline without any aircraft is clearly not a faithful representation of economic reality.  Line managers prefer signing a lease to requesting approval for a large capital expenditure.  With proposed accounting changes, there will be a lot more assets and a lot more liabilities.  A lease on the Balance Sheet will not represent ownership, but the economic reality of commitment.  It won’t state that you own a storefront, but that you control it for a certain time and that it is both an asset and an obligation.
</t>
        </r>
        <r>
          <rPr>
            <b/>
            <sz val="10"/>
            <rFont val="Arial"/>
            <family val="2"/>
          </rPr>
          <t>11/18/05</t>
        </r>
        <r>
          <rPr>
            <sz val="10"/>
            <rFont val="Arial"/>
            <family val="2"/>
          </rPr>
          <t xml:space="preserve"> WSJ:  Lease Accounting Draws Scrutiny FASB Seems Set to Study How to Overhaul Rule To Avoid More Problems
For years, some restaurants, retailers and other companies with multiple stores kept lease costs off their books about as easily as one orders a burger at a drive-through. Then came a series of increasingly high-profile earnings restatements, and now the nation's accounting-rule maker seems increasingly likely to overhaul guidelines for lease accounting to prevent further problems. The Financial Accounting Standards Board has been talking about the matter. It will probably decide early next year whether to add a formal project on lease accounting to its agenda, Robert Herz, the FASB's chairman, said at a conference in New York yesterday. In a subsequent interview, Mr. Herz said that, if approved, the project he envisions would be "a comprehensive relook at the whole model" for lease accounting, which he said hasn't had a major overhaul since 1976. However, he added that any new guidance "is going to take awhile." Lease accounting has caused controversy in part because many companies devise the terms of their leases to keep lease obligations off their books -- and so many companies have leases: According to a June report by the Securities and Exchange Commission's staff, U.S. public companies may have $1.25 trillion in operating-lease obligations that aren't carried on their balance sheets, and structuring leases to meet accounting and tax goals "has become an industry unto itself." In that report, the SEC staff recommended that the FASB pursue an overhaul of lease accounting. The report also called for the FASB to revamp pension accounting, another issue involving balance sheets, which the accounting body last week agreed to tackle. The problems with lease accounting first became prominent late last year when CKE Restaurants Inc., operator of the Hardee's and Carl's Jr. chains, restated earnings to fix problems with lease accounting, triggering reviews by other chain operators. The trend picked up steam in February, when the SEC issued a letter stressing that companies need to make sure their lease accounting is right and should restate earnings if it isn't. About 270 companies restated or otherwise adjusted or reviewed their lease accounting, according to a count by Jack Ciesielski, publisher of the Analyst's Accounting Observer. Many of them were restaurant and retail chains whose businesses are dependent on leased property, but companies from other sectors also restated earnings, including banking, wireless telecommunications and airlines. J. Edward Ketz, an associate professor of accounting at Pennsylvania State University and the author of "Hidden Financial Risk," a book on off-balance-sheet accounting, said the FASB should consider several aspects of lease accounting, including the 90% rule. That rule says the present value of the minimum lease payments to be made by a company must be at least 90% of the fair value of the leased property in order for the lease to be carried on the balance sheet. A lot of companies, Prof. Ketz said, have structured their leases to have that percentage come in at 89.9% and thus avoid the requirement.Other problems with lease accounting include using the wrong lease terms when calculating lease expenses and depreciation.
</t>
        </r>
      </text>
    </comment>
    <comment ref="B32" authorId="0">
      <text>
        <r>
          <rPr>
            <sz val="10"/>
            <rFont val="Arial"/>
            <family val="2"/>
          </rPr>
          <t>Expense from Foreign Exchange, Sales of Assets &amp; Investments, Impairment of Long-Lived Assets, Amortization of Intangibles, Miscellaneous</t>
        </r>
        <r>
          <rPr>
            <sz val="10"/>
            <rFont val="Tahoma"/>
            <family val="0"/>
          </rPr>
          <t xml:space="preserve">
</t>
        </r>
      </text>
    </comment>
    <comment ref="B33" authorId="1">
      <text>
        <r>
          <rPr>
            <sz val="10"/>
            <rFont val="Arial"/>
            <family val="2"/>
          </rPr>
          <t>Interest Expense is composed of interest incurred, amortization on bond discount, interest portion of capitalized leases and interest capitalized, but not interest portion of operating rental expense. If yellow colored cell appears, see size of Capitalized Interest Expense, below.</t>
        </r>
        <r>
          <rPr>
            <sz val="8"/>
            <rFont val="Tahoma"/>
            <family val="0"/>
          </rPr>
          <t xml:space="preserve">
</t>
        </r>
      </text>
    </comment>
    <comment ref="B36" authorId="0">
      <text>
        <r>
          <rPr>
            <sz val="10"/>
            <rFont val="Arial"/>
            <family val="2"/>
          </rPr>
          <t>Income Tax consists of Current and Deferred Income Tax.</t>
        </r>
        <r>
          <rPr>
            <sz val="10"/>
            <rFont val="Tahoma"/>
            <family val="0"/>
          </rPr>
          <t xml:space="preserve">
</t>
        </r>
      </text>
    </comment>
    <comment ref="B110" authorId="0">
      <text>
        <r>
          <rPr>
            <sz val="10"/>
            <rFont val="Arial"/>
            <family val="0"/>
          </rPr>
          <t>See, Minority Interest in Operating Statement.  This amount could only fall below zero if Minority Interest loss amount(s) in Operating Statement total greater than initial amount(s) invested and there is either an obligation or intent to provide additional capital to the third-party entity.
"When a corporation controls the operations of another company, it should consolidate the operations of both.  When the parent applies the equity method instead, we can be sure that it is hiding debt." (p. 70) Hidden Financial Risk: Understanding Off Balance Sheet Accounting by J. Edward Ketz.</t>
        </r>
        <r>
          <rPr>
            <sz val="10"/>
            <rFont val="Tahoma"/>
            <family val="0"/>
          </rPr>
          <t xml:space="preserve">
</t>
        </r>
      </text>
    </comment>
    <comment ref="B117" authorId="1">
      <text>
        <r>
          <rPr>
            <sz val="10"/>
            <rFont val="Arial"/>
            <family val="2"/>
          </rPr>
          <t xml:space="preserve">The Company recognizes a deferred compensation cost, e.g. the fair value of stock options, which is amortized over the vesting period.  
</t>
        </r>
        <r>
          <rPr>
            <b/>
            <sz val="10"/>
            <rFont val="Arial"/>
            <family val="2"/>
          </rPr>
          <t>6/23/06</t>
        </r>
        <r>
          <rPr>
            <sz val="10"/>
            <rFont val="Arial"/>
            <family val="2"/>
          </rPr>
          <t xml:space="preserve"> WSJ: Deferring Compensation Also Creates A Company Debt to Executives
Besides pensions, most large companies owe their executives another retirement debt: deferred compensation. … Deferred-compensation plans let executives put off receiving large chunks of their salary and bonus until retirement. The plans have often let executives defer other pay as well, such as gains from exercising stock options. The deferred sums grow tax-free. Sometimes they increase at an above-market interest rate guaranteed by the company. Some companies also add to the balances with contributions from time to time. "Deferred-comp" plans are similar to pensions in that they represent money a company must pay in the future for work done today. As a result, the plans are liabilities for the companies -- that is, debts. The carrying cost of this debt is something that companies must deduct from their earnings each quarter. Deferred-comp plans resemble executive pensions, in particular, because they often aren't "funded." That is, companies usually don't lock away assets in the plans to pay the money when due. So deferred-comp plans affect company profits in much the same way as executive pensions do: by reducing them.
</t>
        </r>
        <r>
          <rPr>
            <sz val="8"/>
            <rFont val="Tahoma"/>
            <family val="0"/>
          </rPr>
          <t xml:space="preserve">
</t>
        </r>
      </text>
    </comment>
    <comment ref="B133" authorId="0">
      <text>
        <r>
          <rPr>
            <sz val="10"/>
            <rFont val="Arial"/>
            <family val="2"/>
          </rPr>
          <t xml:space="preserve">E.G.  depletion(+); amortization of goodwill, original issue bond discount, previously capitalized </t>
        </r>
        <r>
          <rPr>
            <sz val="10"/>
            <rFont val="Tahoma"/>
            <family val="0"/>
          </rPr>
          <t>interest, trademarks &amp; patents(+); gain on sale of available-for-sale securities and land(-); equity earnings in excess of cash dividends(-).</t>
        </r>
      </text>
    </comment>
    <comment ref="B136" authorId="0">
      <text>
        <r>
          <rPr>
            <sz val="10"/>
            <rFont val="Arial"/>
            <family val="2"/>
          </rPr>
          <t xml:space="preserve">Amount of G/L should be adjusted for taxes, i.e. CFFO impact = G/L * (1 - Effective Tax Rate).  Adjustment automatically calculated in CFFO section.  </t>
        </r>
        <r>
          <rPr>
            <sz val="10"/>
            <rFont val="Tahoma"/>
            <family val="0"/>
          </rPr>
          <t xml:space="preserve">
</t>
        </r>
      </text>
    </comment>
    <comment ref="B137" authorId="0">
      <text>
        <r>
          <rPr>
            <sz val="10"/>
            <rFont val="Arial"/>
            <family val="2"/>
          </rPr>
          <t xml:space="preserve">Amount of G/L should be adjusted for taxes, i.e. CFFO impact = G/L * (1 - Effective Tax Rate).  Adjustment automatically calculated in CFFO section.  </t>
        </r>
        <r>
          <rPr>
            <sz val="10"/>
            <rFont val="Tahoma"/>
            <family val="0"/>
          </rPr>
          <t xml:space="preserve">
</t>
        </r>
      </text>
    </comment>
    <comment ref="B142" authorId="0">
      <text>
        <r>
          <rPr>
            <sz val="10"/>
            <rFont val="Arial"/>
            <family val="2"/>
          </rPr>
          <t>E.G.  sinking fund, prin repayment, long-term purchase contracts, imminent paym on guarantee.</t>
        </r>
        <r>
          <rPr>
            <sz val="10"/>
            <rFont val="Tahoma"/>
            <family val="0"/>
          </rPr>
          <t xml:space="preserve">
</t>
        </r>
      </text>
    </comment>
    <comment ref="B144" authorId="0">
      <text>
        <r>
          <rPr>
            <sz val="10"/>
            <rFont val="Arial"/>
            <family val="2"/>
          </rPr>
          <t xml:space="preserve">E.G.  construction.  (Added to Fixed Assets then amortized.)
</t>
        </r>
        <r>
          <rPr>
            <sz val="10"/>
            <rFont val="Tahoma"/>
            <family val="0"/>
          </rPr>
          <t xml:space="preserve">
</t>
        </r>
      </text>
    </comment>
    <comment ref="B147" authorId="1">
      <text>
        <r>
          <rPr>
            <sz val="10"/>
            <rFont val="Arial"/>
            <family val="2"/>
          </rPr>
          <t>The number is contained in corporation's financial statement footnotes.</t>
        </r>
        <r>
          <rPr>
            <b/>
            <sz val="8"/>
            <rFont val="Tahoma"/>
            <family val="2"/>
          </rPr>
          <t xml:space="preserve">
</t>
        </r>
      </text>
    </comment>
    <comment ref="B148" authorId="1">
      <text>
        <r>
          <rPr>
            <sz val="10"/>
            <rFont val="Arial"/>
            <family val="2"/>
          </rPr>
          <t>The number is contained in the Company's Statement of Cash Flow.  "Yellow" indicates that  there is a need to compare number with Balance Sheet DIT changes.</t>
        </r>
        <r>
          <rPr>
            <sz val="8"/>
            <rFont val="Tahoma"/>
            <family val="0"/>
          </rPr>
          <t xml:space="preserve">
</t>
        </r>
      </text>
    </comment>
    <comment ref="B181" authorId="0">
      <text>
        <r>
          <rPr>
            <sz val="10"/>
            <rFont val="Arial"/>
            <family val="0"/>
          </rPr>
          <t>Must be adjusted for stock dividends and splits.</t>
        </r>
      </text>
    </comment>
    <comment ref="B182" authorId="0">
      <text>
        <r>
          <rPr>
            <sz val="10"/>
            <rFont val="Arial"/>
            <family val="0"/>
          </rPr>
          <t>Must be adjusted for stock dividends and splits.</t>
        </r>
      </text>
    </comment>
    <comment ref="B186" authorId="0">
      <text>
        <r>
          <rPr>
            <sz val="10"/>
            <rFont val="Arial"/>
            <family val="2"/>
          </rPr>
          <t>Amount of tax benefit of options is not considered in CFFO as it correlates with stock price movements NOT operations.  Watch for Company's use of Tax Benefit to enhance CFFO numbers.</t>
        </r>
        <r>
          <rPr>
            <sz val="8"/>
            <rFont val="Tahoma"/>
            <family val="0"/>
          </rPr>
          <t xml:space="preserve">
</t>
        </r>
      </text>
    </comment>
    <comment ref="B190" authorId="0">
      <text>
        <r>
          <rPr>
            <sz val="10"/>
            <rFont val="Arial"/>
            <family val="0"/>
          </rPr>
          <t>Must be adjusted for stock dividends and splits.</t>
        </r>
      </text>
    </comment>
    <comment ref="B191" authorId="0">
      <text>
        <r>
          <rPr>
            <sz val="10"/>
            <rFont val="Arial"/>
            <family val="0"/>
          </rPr>
          <t>Must be adjusted for stock dividends and splits.</t>
        </r>
      </text>
    </comment>
    <comment ref="B194" authorId="0">
      <text>
        <r>
          <rPr>
            <sz val="10"/>
            <rFont val="Arial"/>
            <family val="0"/>
          </rPr>
          <t>Must be adjusted for stock dividends and splits.</t>
        </r>
      </text>
    </comment>
    <comment ref="B195" authorId="0">
      <text>
        <r>
          <rPr>
            <sz val="10"/>
            <rFont val="Arial"/>
            <family val="0"/>
          </rPr>
          <t>Must be adjusted for stock dividends and splits.</t>
        </r>
      </text>
    </comment>
    <comment ref="A1" authorId="2">
      <text>
        <r>
          <rPr>
            <b/>
            <sz val="10"/>
            <rFont val="Tahoma"/>
            <family val="2"/>
          </rPr>
          <t>Historical Analysis v2.3 Input Sheet
Cell Shading Color Coding ---</t>
        </r>
        <r>
          <rPr>
            <sz val="10"/>
            <rFont val="Tahoma"/>
            <family val="2"/>
          </rPr>
          <t xml:space="preserve">
Dark Blue - Balance Sheet not balanced or input error.                         
</t>
        </r>
        <r>
          <rPr>
            <b/>
            <sz val="10"/>
            <rFont val="Tahoma"/>
            <family val="2"/>
          </rPr>
          <t xml:space="preserve">User Techniques ---
</t>
        </r>
        <r>
          <rPr>
            <sz val="10"/>
            <rFont val="Tahoma"/>
            <family val="2"/>
          </rPr>
          <t xml:space="preserve">1) Replace subject corporation's name (A3).
2) Modify the # zeros omitted (D3) and Year-End (D4) data. 
3) Replace Year entries (Line 5).  When not using a data column, replace the Year specified, e.g. 20XX, on line 5 with =" ".
4) Some item names, e.g., "Net Sales," may be modified or replaced. 
</t>
        </r>
        <r>
          <rPr>
            <b/>
            <sz val="10"/>
            <rFont val="Tahoma"/>
            <family val="2"/>
          </rPr>
          <t xml:space="preserve">
Financial Statement Analysis
FSA@ConcernedShareholders.com
</t>
        </r>
      </text>
    </comment>
    <comment ref="B31" authorId="0">
      <text>
        <r>
          <rPr>
            <sz val="10"/>
            <rFont val="Tahoma"/>
            <family val="2"/>
          </rPr>
          <t xml:space="preserve">Realizing One Time Gains and One time Losses in the Same Period 
This technique is a close cousin of the Restructuring Charge technique, but it involves two unrelated transactions. A company realizes a one-time gain and offsets that gain with an unrelated write-off. In essence, it is saving the gain for a period in which it is short on earnings. For an example of this technique please see: Fox, Justin, Learn To Play The Earnings Game, Fortune, March 31, 1997, pages 76-80. 
</t>
        </r>
        <r>
          <rPr>
            <sz val="10"/>
            <rFont val="Tahoma"/>
            <family val="0"/>
          </rPr>
          <t xml:space="preserve">
</t>
        </r>
      </text>
    </comment>
    <comment ref="B34" authorId="1">
      <text>
        <r>
          <rPr>
            <sz val="10"/>
            <rFont val="Arial"/>
            <family val="2"/>
          </rPr>
          <t xml:space="preserve">Equity Method for Investments (20-50% ownership interest in another entity).  The share of Profit/Loss is recognized recognized in Operating Statement (with "Minority Interest" removing others' portion).  "Yellow" if losses. The value of the ownership interest is recorded at lower of cost or book value in "grey area" of the Equity section of the Balance Sheet.  Dividends paid by the other entity (are taxable with partial exemption).  The Balance Sheet is adjusted accordingly: increase Cash by amount of Dividend &amp; increase or reduce ownership value portion of the entities profits/losses.  "Minority Interest" is eliminated from CFFO calculation, but Dividends received is included.
"When a corporation controls the operations of another company, it should consolidate the operations of both.  When the parent applies the equity method instead, we can be sure that it is hiding debt." (p. 70) </t>
        </r>
        <r>
          <rPr>
            <i/>
            <sz val="10"/>
            <rFont val="Arial"/>
            <family val="2"/>
          </rPr>
          <t>Hidden Financial Risk: Understanding Off Balance Sheet Accounting</t>
        </r>
        <r>
          <rPr>
            <sz val="10"/>
            <rFont val="Arial"/>
            <family val="2"/>
          </rPr>
          <t xml:space="preserve"> by J. Edward Ketz.
Keeping Debt in Subsidiaries In Which the Parent Owns Less Than 50 Percent
Carrying a high debt ratio on the balance sheet results in a less favorable credit rating and higher interest rates. A company wanting to avoid consolidation of a highly leveraged subsidiary in which it has a substantial investment would need to keep its ownership interest below 50 percent. The company then uses the equity method of recognizing these subsidiaries' operating results, which keeps their assets and their debt off the parent's books. For an example of a company making successful use of this technique please see:  Fink, Ronald, Balancing Act, CFO Magazine June 1999 
</t>
        </r>
      </text>
    </comment>
    <comment ref="B109" authorId="0">
      <text>
        <r>
          <rPr>
            <sz val="10"/>
            <rFont val="Arial"/>
            <family val="2"/>
          </rPr>
          <t xml:space="preserve">DIT = Deferred Income Tax = future tax payments, as the taxable expense reported in financial statements was less than the actual tax payments to tax authorities --- expenses incurred were more for financial statement purposes than for tax purposes. Long-term tax assets and liabilities are generally netted. Short-term tax assets and liabilities are generally netted. One may separate and analyze details of each from disclosures in Form 10K.  </t>
        </r>
        <r>
          <rPr>
            <u val="single"/>
            <sz val="10"/>
            <rFont val="Arial"/>
            <family val="2"/>
          </rPr>
          <t>DIT should continue to grow as a firm grows.</t>
        </r>
        <r>
          <rPr>
            <sz val="10"/>
            <rFont val="Arial"/>
            <family val="2"/>
          </rPr>
          <t xml:space="preserve"> 
"We examine the usefulness of deferred tax expense as compared to various accrual measures employed in prior research in detecting earnings management in three settings where earnings management likely occurs. The motivation for using deferred tax expense to detect earnings management is that there is typically more discretion under generally accepted accounting principles than under tax rules, and we assume that managers exploit such discretion to manage income upwards primarily in ways that do not affect current taxable income. Thus, we expect that decisions to manage earnings upwards will generate book-tax differences that increase deferred tax expense. ... </t>
        </r>
        <r>
          <rPr>
            <u val="single"/>
            <sz val="10"/>
            <rFont val="Arial"/>
            <family val="2"/>
          </rPr>
          <t>An increase in deferred tax liabilities is consistent with</t>
        </r>
        <r>
          <rPr>
            <sz val="10"/>
            <rFont val="Arial"/>
            <family val="2"/>
          </rPr>
          <t xml:space="preserve"> a firm currently recognizing revenue and/or </t>
        </r>
        <r>
          <rPr>
            <u val="single"/>
            <sz val="10"/>
            <rFont val="Arial"/>
            <family val="2"/>
          </rPr>
          <t>deferring expense for book purposes relative to its tax reporting, resulting in a future taxable amount.</t>
        </r>
        <r>
          <rPr>
            <sz val="10"/>
            <rFont val="Arial"/>
            <family val="2"/>
          </rPr>
          <t xml:space="preserve"> Alternatively, deferred tax assets increase as firms currently recognize expense and/or defer revenue for book vis-à-vis tax purposes, thereby producing a future deductible amount. </t>
        </r>
        <r>
          <rPr>
            <u val="single"/>
            <sz val="10"/>
            <rFont val="Arial"/>
            <family val="2"/>
          </rPr>
          <t>All else equal, firms report higher pre-tax book income than taxable income when they have increases in their net deferred tax liabilities</t>
        </r>
        <r>
          <rPr>
            <sz val="10"/>
            <rFont val="Arial"/>
            <family val="2"/>
          </rPr>
          <t xml:space="preserve"> (defined as the change in deferred tax liabilities less the change in deferred tax assets), </t>
        </r>
        <r>
          <rPr>
            <u val="single"/>
            <sz val="10"/>
            <rFont val="Arial"/>
            <family val="2"/>
          </rPr>
          <t>and vice versa.</t>
        </r>
        <r>
          <rPr>
            <sz val="10"/>
            <rFont val="Arial"/>
            <family val="2"/>
          </rPr>
          <t>" (Earnings Management: New Evidence Based on Deferred Tax Expense, 2002, Phillips, Pincus &amp; Rego)</t>
        </r>
        <r>
          <rPr>
            <b/>
            <sz val="10"/>
            <rFont val="Arial"/>
            <family val="2"/>
          </rPr>
          <t xml:space="preserve">
</t>
        </r>
      </text>
    </comment>
    <comment ref="B51" authorId="0">
      <text>
        <r>
          <rPr>
            <sz val="10"/>
            <rFont val="Arial"/>
            <family val="2"/>
          </rPr>
          <t xml:space="preserve">FIFO or LIFO?  With LIFO, where Inventory item costs are rising, a company can increase NP by delaying purchases to dip into its Inventory --- CGS will include older and lower costs.  However, Income Taxes will be increased.  Look for disclosure of any LIFO impact.
</t>
        </r>
        <r>
          <rPr>
            <b/>
            <sz val="10"/>
            <rFont val="Arial"/>
            <family val="2"/>
          </rPr>
          <t>8/4/05</t>
        </r>
        <r>
          <rPr>
            <sz val="10"/>
            <rFont val="Arial"/>
            <family val="2"/>
          </rPr>
          <t xml:space="preserve"> WSJ: Costly Inventory Lesson For Some Short-Sellers
Why Did Fall in Steel Prices Fail to Dent Ryerson Tull?  It’s a Matter of FIFO, LIFO
Under FIFO, the method employed by dealers in perishable goods such as food, rising market prices lead to "inventory holding gains," a rise in the value of inventory that boosts earnings. Likewise, a fall in market prices can lead to inventory-holding losses that hit earnings.  Ryerson instead uses LIFO --- last-in, first-out --- which is more common for inventories of products, like steel, that don't spoil easily over time. There's good economic reason for Ryerson to do so. Companies that use LIFO don't record an increase in inventory value as market prices rise, or inventory-holding losses when market prices fall. So in an inflationary cycle they report lower earnings, and pay lower taxes, than if they used FIFO. Lower taxes means more money in the bank. In a deflationary environment, LIFO-firms tend to report higher earnings than their FIFO counterparts.
</t>
        </r>
      </text>
    </comment>
    <comment ref="B59" authorId="0">
      <text>
        <r>
          <rPr>
            <sz val="10"/>
            <rFont val="Arial"/>
            <family val="2"/>
          </rPr>
          <t>Prepaids usually represent such expenses as the costs of marketing and insurance, which are not immediately written off against earnings, but are counted when they are actually used. They are amortized where Prepaids can be short-term and/or long-term.  A company with aggressive accounting would include routine expenses in Prepaids and, thus, stretch-out expenses to increase Net Profits.</t>
        </r>
        <r>
          <rPr>
            <sz val="8"/>
            <rFont val="Tahoma"/>
            <family val="0"/>
          </rPr>
          <t xml:space="preserve">
</t>
        </r>
      </text>
    </comment>
    <comment ref="B69" authorId="0">
      <text>
        <r>
          <rPr>
            <sz val="10"/>
            <rFont val="Arial"/>
            <family val="2"/>
          </rPr>
          <t>This entry could be used as long-term DIT asset.  To do so, change the name to "DIT" and related calculations will be adjusted accordingly.  A DIT asset may be without value if NP &lt; 0.</t>
        </r>
      </text>
    </comment>
    <comment ref="B73" authorId="0">
      <text>
        <r>
          <rPr>
            <sz val="10"/>
            <rFont val="Tahoma"/>
            <family val="0"/>
          </rPr>
          <t xml:space="preserve">See details in 10K.  What are being considered "intangibles"? Should they be and are they being amortized?  If so, at what rate over what period?  What would be the impact on NP if they were amortized?  
</t>
        </r>
      </text>
    </comment>
    <comment ref="B80" authorId="1">
      <text>
        <r>
          <rPr>
            <sz val="10"/>
            <rFont val="Arial"/>
            <family val="0"/>
          </rPr>
          <t xml:space="preserve">Assumes A/Ps from </t>
        </r>
        <r>
          <rPr>
            <u val="single"/>
            <sz val="10"/>
            <rFont val="Arial"/>
            <family val="2"/>
          </rPr>
          <t>only</t>
        </r>
        <r>
          <rPr>
            <sz val="10"/>
            <rFont val="Arial"/>
            <family val="2"/>
          </rPr>
          <t xml:space="preserve"> </t>
        </r>
        <r>
          <rPr>
            <sz val="10"/>
            <rFont val="Arial"/>
            <family val="0"/>
          </rPr>
          <t>purchases of Inventory, i.e., vendor financing.  Inventory and A/P balances generally move in tandem.  If Inventory increases much more quickly than A/P, Company is paying Cash or paying vendors too slowly. Financial Warnings, p. 229.  Adjustment: any amount attributable to checks written, but not yet cleared bank should be deducted from A/Ps and added to Short-Term Debt or Cash.  Note whether 10K Statement of Cash Flow improperly attributes such amounts to Cash Flow From Operations or properly to Cash Flow From Financing.  It is a Quality of Earnings clue.</t>
        </r>
        <r>
          <rPr>
            <sz val="8"/>
            <rFont val="Tahoma"/>
            <family val="0"/>
          </rPr>
          <t xml:space="preserve">
</t>
        </r>
      </text>
    </comment>
    <comment ref="B81" authorId="0">
      <text>
        <r>
          <rPr>
            <sz val="10"/>
            <rFont val="Arial"/>
            <family val="2"/>
          </rPr>
          <t>This entry could be used as short-term DIT liability.  To do so, change the name to "DIT" and related calculations will be adjusted accordingly.</t>
        </r>
      </text>
    </comment>
    <comment ref="B82" authorId="1">
      <text>
        <r>
          <rPr>
            <sz val="10"/>
            <rFont val="Arial"/>
            <family val="0"/>
          </rPr>
          <t xml:space="preserve">Cash has been received from customers and services not yet rendered.  Thus, amount not yet recognized as revenue. Declines are unusual and provide an accounting means to obtain needed Net Profits in slow times.
</t>
        </r>
      </text>
    </comment>
    <comment ref="B111" authorId="0">
      <text>
        <r>
          <rPr>
            <b/>
            <sz val="10"/>
            <rFont val="Arial"/>
            <family val="2"/>
          </rPr>
          <t>7/2/04</t>
        </r>
        <r>
          <rPr>
            <sz val="10"/>
            <rFont val="Arial"/>
            <family val="2"/>
          </rPr>
          <t xml:space="preserve"> WSJ:  Reversing the Charges: Nortel Board Finds Accounting Tricks Behind '03 Profits; A Telecom Star Manipulated Its Reserves, Hid Losses, An Investigation Discovers; How to Empty the Cookie Jar
Nortel Networks Corp. … had a profit of $40 million, its first positive quarterly result in four years. …[T]he profits turned out to be illusory. …[T]he company inaccurately employed an accounting maneuver to make it look profitable, when in fact it wasn't. … [A]s Nortel struggled to meet ambitious earnings targets, it resorted to a series of accounting maneuvers to artificially transform its finances…. [T]he alleged manipulation centered on the misuse of an accounting entry known as accrued liabilities. Accrued liabilities derive from the charges companies often take for matters such as merger costs, write-downs and, in Nortel's case, contractual liabilities.For example, a company might take a charge if it missed a deadline on a $10 million contract and reasonably believed the error would cost it $1 million in the future -- through a customer refund, perhaps. The company would count the $1 million future liability as an expense, which would reduce its earnings in the quarter. It would be entered on the balance sheet as a liability until it was paid. Over time, these liabilities can add up.Under certain rules, companies can dip into their accrued liabilities and count the withdrawn sum as income. For example, if the company agreed to pay its customer $600,000 for the missed deadline, instead of the $1 million set aside, the company would be able to count the unused $400,000 as profit in the quarter when the customer was paid.This system can be abused two ways. Companies can exaggerate the liability or hold it on their books too long, in both cases hoping to use the reserves to plump earnings at a later date. This is known in the finance world as "cookie jar" accounting, which is among the most common financial frauds, accounting experts say. … In the first and second quarters of 2003, … Nortel emptied the cookie jar. Reserves were inappropriately taken off the balance sheet and added to the company's earnings. The board hasn't found a legitimate trigger for the reserves to be released. Nortel had also overstated the size of its reserves, a move that gave it a larger pot to dip into. The company said in filings with the SEC in October 2003 that some of its reserves "were recorded in excess of the amounts that now have been determined would have been appropriate at the time of recording." Although taking inflated reserves would initially depress a company's net income, Nortel, like many other companies, dubbed the taking of reserves a "one time" or "special" event, which it encouraged investors to overlook. The "pro forma" earnings Nortel released until recently didn't include these charges. … Behind the losses was a rash of charges. From 1989 until 1997, Nortel took a charge just once. In 24 quarters from 1998 until the end of last year, Nortel took charges in 19 of them…. An unknown number of these charges related to setting up reserve accounts that were later used to boost earnings….Inflating reserve accounts had been a routine end-of-the-quarter game among finance executives at Nortel for years, several former finance executives say. The practice of holding extra reserves was so common that Nortel executives gave it a name: "hardness." In Nortel parlance, having hardness meant having reserves on hand that could be released at some later date to help the company meet Wall Street's profit targets. … Former finance officials say Nortel sometimes used balance-sheet releases to improve earnings. … Investors used to ignore charges relating to reserves, especially if they occur amid otherwise very good or very bad years. Given that Nortel lost $34 billion from 2000 to 2002, investors didn't pay much attention to several hundred million dollars in reserve-related losses.
But in the summer of 2002, some investors voiced concern to Nortel's executives because the company's accrued liabilities had ballooned to $5 billion. Investors worried Nortel would collapse if they all came due at the same time. …. In the first half of 2003, the long-standing practice of dipping into reserves became more significant when it was used to turn losses into profits. … After investors broadly criticized that formulation for not conforming to standard accounting principles, Nortel, like many other companies, stopped reporting pro forma incoming in 2003. It still used that number internally for matters including calculating bonuses. At the time, Nortel's reported first-quarter net income was $54 million. Out of public view, Nortel included in its first-quarter profits about $361 million in reserves. Roughly $160 million of that, the company's board has determined, was inappropriately released. At the time, Nortel identified $80 million of releases in a regulatory filing, saying they were no longer needed. When directors pressed executives at an April 2003 board meeting, they were told the remaining releases related to normal business operations and didn't need to be disclosed, people with knowledge of the meeting said. … The size of the first quarter releases was relatively small compared with Nortel's revenue -- the company had sales of $2.3 billion -- but they made the difference between a profit and a loss. Under accounting rules, unusual factors leading to such a swing must be disclosed. "If you make [a profit] by doing something that's out of the ordinary you need to tell people about that," says Charles Mulford, an accounting professor at the Georgia Institute of Technology. … But in the executive suite, the reserve accounting was causing a rift. Some executives worried the reserves were being released inconsistently, a problem that could make the decisions harder to justify if that was necessary… [T]he board pushed the company's executives to clean up the company's balance sheet and reduce confusion caused by years of accumulated reserve accounting.  … As a result of the house-cleaning, Nortel restated 3 1/2 years of financial results in December 2003. The company announced it had discovered $950 million in faulty reserves; some were inappropriately taken and others should have been released earlier. Nortel retroactively shifted them among past quarterly earnings totals, including the first two quarters of 2003 that are under question. In the filing that detailed the restatement, Nortel's auditor, Deloitte &amp; Touche, said the company had "material weakness" in its internal controls and specifically cited the balance-sheet-reserve accounts.  … The board's inquiry began in late December. By the spring, it discovered something it wasn't looking for: the alleged manipulation of the company's reserve accounts. … Some former employees and critics say </t>
        </r>
        <r>
          <rPr>
            <u val="single"/>
            <sz val="10"/>
            <rFont val="Arial"/>
            <family val="2"/>
          </rPr>
          <t>board members, many of whom were former ambassadors and Canadian corporate leaders, should have spotted the accounting problems earlier.</t>
        </r>
        <r>
          <rPr>
            <sz val="10"/>
            <rFont val="Arial"/>
            <family val="2"/>
          </rPr>
          <t xml:space="preserve">
</t>
        </r>
      </text>
    </comment>
    <comment ref="B173" authorId="0">
      <text>
        <r>
          <rPr>
            <b/>
            <sz val="10"/>
            <rFont val="Arial"/>
            <family val="2"/>
          </rPr>
          <t>6/13/06</t>
        </r>
        <r>
          <rPr>
            <sz val="10"/>
            <rFont val="Arial"/>
            <family val="2"/>
          </rPr>
          <t xml:space="preserve"> WSJ: Big Pension Plans Are at Risk Of Losing Accounting Benefit
Pension-plan administrators are allowed to use an assumed rate of interest -- a rate that may differ from the actual return. Securities filings show that a number of companies are assuming rates of return on their credit balances that are well above what is currently available in stocks and bonds. The upshot is that a pension plan can technically be considered flush when it is in shortfall. … For years, companies have been able to use estimates when calculating the returns on the overall plans. Many have used historical rates of return of about 10% even in years when the stock market was falling. That has often resulted in "overfunded" pensions that in turn allowed companies to lower their annual pension expense and thus increase net income.
</t>
        </r>
        <r>
          <rPr>
            <sz val="10"/>
            <rFont val="Tahoma"/>
            <family val="0"/>
          </rPr>
          <t xml:space="preserve">
</t>
        </r>
      </text>
    </comment>
    <comment ref="B91" authorId="0">
      <text>
        <r>
          <rPr>
            <sz val="10"/>
            <rFont val="Tahoma"/>
            <family val="0"/>
          </rPr>
          <t>One would suspect that as Sales increase, Warranty Costs (accruals) would increase as well.  An unjustified decline in this reserve account could be used to improperly inflate Net Profit.  Even more suspect would be the significant decline in the warranty liability.   (</t>
        </r>
        <r>
          <rPr>
            <i/>
            <sz val="10"/>
            <rFont val="Tahoma"/>
            <family val="2"/>
          </rPr>
          <t>Financial Warnings</t>
        </r>
        <r>
          <rPr>
            <sz val="10"/>
            <rFont val="Tahoma"/>
            <family val="0"/>
          </rPr>
          <t xml:space="preserve">, pps. 301-2.)
</t>
        </r>
      </text>
    </comment>
    <comment ref="B62" authorId="0">
      <text>
        <r>
          <rPr>
            <b/>
            <sz val="10"/>
            <rFont val="Arial"/>
            <family val="2"/>
          </rPr>
          <t>11/18/05</t>
        </r>
        <r>
          <rPr>
            <sz val="10"/>
            <rFont val="Arial"/>
            <family val="2"/>
          </rPr>
          <t xml:space="preserve"> WSJ: Lease Accounting Draws Scrutiny; FASB Seems Set to Study How to Overhaul Rule To Avoid More Problems. Wall Street Journal. 
FOR YEARS, some restaurants, retailers and other companies with multiple stores kept lease costs off their books about as easily as one orders a burger at a drive-through. …Lease accounting has caused controversy in part because many companies devise the terms of their leases to keep lease obligations off their books -- and so many companies have leases: According to a June report by the Securities and Exchange Commission's staff, U.S. public companies may have $1.25 trillion in operating-lease obligations that aren't carried on their balance sheets, and structuring leases to meet accounting and tax goals "has become an industry unto itself." … [T]he SEC staff recommended that the FASB pursue an overhaul of lease accounting. … The problems with lease accounting first became prominent late last year when CKE Restaurants Inc., operator of the Hardee's and Carl's Jr. chains, restated earnings to fix problems with lease accounting, triggering reviews by other chain operators.
… J. Edward Ketz, an associate professor of accounting at Pennsylvania State University and the author of "Hidden Financial Risk," a book on off-balance-sheet accounting, said the FASB should consider several aspects of lease accounting, including the 90% rule. That rule says the present value of the minimum lease payments to be made by a company must be at least 90% of the fair value of the leased property in order for the lease to be carried on the balance sheet. A lot of companies, Prof. Ketz said, have structured their leases to have that percentage come in at 89.9% and thus avoid the requirement. Other problems with lease accounting include using the wrong lease terms when calculating lease expenses and depreciation.
</t>
        </r>
      </text>
    </comment>
    <comment ref="B104" authorId="0">
      <text>
        <r>
          <rPr>
            <b/>
            <sz val="10"/>
            <rFont val="Arial"/>
            <family val="2"/>
          </rPr>
          <t>5/15/04</t>
        </r>
        <r>
          <rPr>
            <sz val="10"/>
            <rFont val="Arial"/>
            <family val="2"/>
          </rPr>
          <t xml:space="preserve"> WSJ: The Red Flag Called 'Self Insurance'; Goodyear's Restatement Is Warning for Investors; 'I Find It Confounding'
Goodyear Tire &amp; Rubber Co. said it would restate financial results for 1999 through 2003, trimming $16 million from operating earnings during that period and reducing shareholders' equity by $23 million as of Sept. 30, in large part because it had understated workers' compensation-claims accruals at a single U.S. plant. … Investors had some warning this could happen: In the company's annual report filed with the Securities and Exchange Commission last April, Goodyear noted that it relies on estimates to set its liabilities for projecting workers' compensation costs, typically incurred when employees are hurt on the job. "Goodyear's ultimate liability in respect of these matters may differ from these estimates," that report said. Many companies make similar disclosures, notes Jack Ciesielski, publisher of the Analyst's Accounting Observer. Last year, for instance, he found that of Standard &amp; Poor's 100-stock index, 16 included self-insurance liabilities among their "critical accounting policies" -- those crucial areas where incorrect estimates or projections by the company could have a material impact on its finances. Many companies self-insure a variety of risks, and workers' compensation costs is a common one, especially at manufacturers and labor-intensive service companies. By self-insuring, companies essentially decide to absorb any losses themselves, at least up until some set level at which a more traditional insurance policy kicks in. Under generally accepted accounting principles, companies must record liabilities annually for each year's expected insurance losses. …[J]ust because a company lists insurance reserves as a critical accounting policy doesn't mean it will ever report a restatement like Goodyear's. … McClatchy, a Sacramento, Calif., newspaper publisher, says it self-insures its workers' compensation risks in California and Alaska, as well as group health-insurance costs. Company Treasurer Elaine Lintecum says McClatchy uses past claims experience to estimate liabilities and also consults with actuaries and others. … In fact, Goodyear had better disclosure than some. In its annual report filed with the SEC in April 2003, the company noted that it had recorded $136.7 million in workers' compensation liabilities as of Dec. 31, 2002. "The costs include an estimate of expected settlements on pending claims, defense costs and a provision for claims incurred but not reported . . . based on Goodyear's assessment of potential liability using an analysis of available information with respect to pending claims, historical experience, and current cost trends," the report said.</t>
        </r>
      </text>
    </comment>
    <comment ref="B103" authorId="0">
      <text>
        <r>
          <rPr>
            <b/>
            <sz val="10"/>
            <rFont val="Arial"/>
            <family val="2"/>
          </rPr>
          <t>6/16/06</t>
        </r>
        <r>
          <rPr>
            <sz val="10"/>
            <rFont val="Arial"/>
            <family val="2"/>
          </rPr>
          <t xml:space="preserve"> WSJ:  Quick Cash via Receivables Deals Can Leave a Blurry Fiscal Picture
One way cash flow is getting distorted these days involves the way companies turn receivables -- money they are owed by customers -- into quick cash. Some companies, like drugstore chain Rite Aid Corp. and oil-field and construction services titan Halliburton Co., have seen reported cash flow from operations boosted or
cut sharply in recent years because they have securitized their receivables, according to a coming report from the Financial Analysis Lab at the Georgia Institute of Technology in Atlanta. Securitizing can also obscure true debt. Securitization of receivables is sort of like selling them -- but not quite. By packaging up the IOUs from customers into marketable securities that they then sell to investors in a structured, multistep transaction, companies effectively get to collect on receivables sooner. The proceeds get counted as operating cash in the cash-flow statements that accompany income statements. … [I]nvestors should strip out the impact of securitization to get a true picture of the cash the company's operations are producing. Rite Aid's operating cash flow last year would have been 43% lower without securitization. Halliburton's would have been 74% higher, but 56% lower the previous year. Here is how it works: An off-balance-sheet entity related to the company acts as a go between, taking receivables from the company and selling commercial paper or other securities to investors. The company gets quick cash; investors get shares of the proceeds the receivables will generate. In effect, the company is borrowing against its receivables and has to repay investors later when the receivables are actually collected. Ordinarily borrowing via the issuance of a security counts as what is known as financing  cash flow -- in other words, it is money that does not come from operations. And that borrowing does cause a company to put debt on its balance sheet. The securitization structure is the workaround that allows the company to account for the transaction as if it were a simple sale of its receivables: operating cash flow, no debt. It is a nifty trick that breaks absolutely no rules. It is also logical, from a company's perspective: Securitization is often a lower-risk, lower-cost way of raising cash than other means of borrowing. …[O]nce a company is securitizing receivables, it can push operating cash flow up or down in any given period, depending on the level of receivables involved and how quickly the securities are repaid. "You're borrowing against future operating cash flows, so it's not sustainable as cash flow," said Charles Mulford, a Georgia Tech accounting professor. Whether or not securitization-related debt has to be carried on a company's books, economically it counts, he added. Rite Aid, for instance, reported $417.2 million in operating cash flow in its most recent fiscal year, ended in March. But $180 million of that came from securitization of receivables; without it, operating cash flow would have been $237.2 million, or 43% lower. Also, Rite Aid's reported $3.05 billion in debt doesn't include $330 million in receivables the company securitized in the past two years. Work them back in, and Rite Aid's debt climbs by nearly 11%. Jody Cook, a Rite Aid spokeswoman, said the company follows generally accepted accounting principles, or GAAP, and doesn't regard securitized receivables as boosting debt. "We treat it the same way GAAP treats it," she said. At Halliburton, securitizations inflated operating cash flow in 2004 and reduced it in 2005, by $519 million each year. In 2004, operating cash flow would have been $409 million without the transactions, down from the reported $928 million; in 2005, it would have been $1.2 billion, up from $701 million. …
=======================================================================
</t>
        </r>
        <r>
          <rPr>
            <b/>
            <sz val="10"/>
            <rFont val="Arial"/>
            <family val="2"/>
          </rPr>
          <t>4/16/04</t>
        </r>
        <r>
          <rPr>
            <sz val="10"/>
            <rFont val="Arial"/>
            <family val="2"/>
          </rPr>
          <t xml:space="preserve"> WSJ: 'Cash Flow Never Lies' -- Or Does It?; One Company's Investment Is Another's Core Operation; Tripping on the Footnotes
Consider the issue of "vendor financing" and customer IOUs… Many companies lend their customers money to buy their products. Usually, the initial accounting is fairly simple. Revenue is recorded. Customer receivables go up. Inventory goes down. The company's operating cash flow remains unchanged.  Except that isn't how everybody does it. Take the automotive industry. When Ford Motor Co. or General Motors Corp. lends money to dealers so they can buy wholesale inventory, the auto manufacturers recognize revenue on the sales. But they classify the loans as part of their investing activities. The result: Operating cash flow gets a boost before the loan is collected -- and it stays that way, even if the dealer later fails to pay what it owes. Harley- Davidson Inc., the motorcycle maker, uses the same practice. All this can be pieced together from the numbers in the companies' footnotes. But to unsuspecting investors, the companies' operating cash flows may look stronger than they really are… The dealer loans, called "notes receivable," are made by captive finance subsidiaries, such as Ford Motor Credit Co. or General Motors Acceptance Corp. Therefore, they say, these notes must be treated as part of investing activities on the parent companies' consolidated cash-flow statements. … Compare these practices with the approach at Navistar International Corp., which makes commercial trucks and school buses. Navistar also uses a captive finance subsidiary to finance its dealers' inventory purchases. The finance subsidiary shows the loans as part of investing activities on its own cash-flow statements. But when Navistar reports consolidated results, it reclassifies the receivables as part of operating cash flow. "At the end of the day, we define ourselves as a manufacturing company with a finance subsidiary," rather than the other way around, says Mark Oberle, Navistar's director of investor relations. "That sale and the associated change in receivables would be considered cash flow from operations, because it's part of our core business." Mr. Mulford opines that Navistar's approach is the superior one. As for the other companies, </t>
        </r>
        <r>
          <rPr>
            <u val="single"/>
            <sz val="10"/>
            <rFont val="Arial"/>
            <family val="2"/>
          </rPr>
          <t>"by including these notes in the investing section of the cash-flow statement at a time when these notes are growing, you end up with a materially higher operating cash flow number,</t>
        </r>
        <r>
          <rPr>
            <sz val="10"/>
            <rFont val="Arial"/>
            <family val="2"/>
          </rPr>
          <t xml:space="preserve">" Mr. Mulford says. "And that's what can mislead an investor." </t>
        </r>
        <r>
          <rPr>
            <u val="single"/>
            <sz val="10"/>
            <rFont val="Arial"/>
            <family val="2"/>
          </rPr>
          <t>To be sure, the practice cuts both ways. When notes are shrinking, that can result in a drag on operating cash flow for companies that treat them as part of investing activities.</t>
        </r>
        <r>
          <rPr>
            <sz val="10"/>
            <rFont val="Arial"/>
            <family val="2"/>
          </rPr>
          <t xml:space="preserve">
</t>
        </r>
      </text>
    </comment>
    <comment ref="B157" authorId="0">
      <text>
        <r>
          <rPr>
            <b/>
            <sz val="10"/>
            <rFont val="Arial"/>
            <family val="2"/>
          </rPr>
          <t>10/1/97</t>
        </r>
        <r>
          <rPr>
            <sz val="10"/>
            <rFont val="Arial"/>
            <family val="2"/>
          </rPr>
          <t xml:space="preserve"> WSJ: Keep a Close Watch on How Firms Account for Changing Auditors 
Warning signals to note when a company changes auditors 
-- Company is late in disclosing change
-- Departing auditor isn't replaced relatively soon
-- Auditor quits over a dispute
-- Auditor abruptly drops new client
-- Company fires auditor after adverse opinion is issued
-- Company hires new auditor every year
</t>
        </r>
        <r>
          <rPr>
            <sz val="10"/>
            <rFont val="Tahoma"/>
            <family val="0"/>
          </rPr>
          <t xml:space="preserve">
</t>
        </r>
      </text>
    </comment>
    <comment ref="B174" authorId="0">
      <text>
        <r>
          <rPr>
            <sz val="10"/>
            <rFont val="Tahoma"/>
            <family val="0"/>
          </rPr>
          <t xml:space="preserve">12/28/05 WSJ: Lucent's Profit Crutch – Pensions Over funded Plan Is Invigorating Telecom Company's Turnaround;
Retiree Health-Care Issues Loom
Lucent Technologies Inc. is proud of its turnaround, which just produced its second annual profit after the troubled years of the telecom bust. What the company doesn't brag about is that </t>
        </r>
        <r>
          <rPr>
            <u val="single"/>
            <sz val="10"/>
            <rFont val="Tahoma"/>
            <family val="2"/>
          </rPr>
          <t>82% of this year's earnings are from its pension fund, not improved equipment sales</t>
        </r>
        <r>
          <rPr>
            <sz val="10"/>
            <rFont val="Tahoma"/>
            <family val="0"/>
          </rPr>
          <t xml:space="preserve">. At issue are something called </t>
        </r>
        <r>
          <rPr>
            <u val="single"/>
            <sz val="10"/>
            <rFont val="Tahoma"/>
            <family val="2"/>
          </rPr>
          <t>pension credits – the amount by which the pension fund's income exceeds its current expenses</t>
        </r>
        <r>
          <rPr>
            <sz val="10"/>
            <rFont val="Tahoma"/>
            <family val="0"/>
          </rPr>
          <t xml:space="preserve">. The year before, such </t>
        </r>
        <r>
          <rPr>
            <u val="single"/>
            <sz val="10"/>
            <rFont val="Tahoma"/>
            <family val="2"/>
          </rPr>
          <t>credits accounted for more than half</t>
        </r>
        <r>
          <rPr>
            <sz val="10"/>
            <rFont val="Tahoma"/>
            <family val="0"/>
          </rPr>
          <t xml:space="preserve">, or $1.1 billion, of the Murray Hill, N.J., </t>
        </r>
        <r>
          <rPr>
            <u val="single"/>
            <sz val="10"/>
            <rFont val="Tahoma"/>
            <family val="2"/>
          </rPr>
          <t>company's reported</t>
        </r>
        <r>
          <rPr>
            <sz val="10"/>
            <rFont val="Tahoma"/>
            <family val="0"/>
          </rPr>
          <t xml:space="preserve"> $2 billion </t>
        </r>
        <r>
          <rPr>
            <u val="single"/>
            <sz val="10"/>
            <rFont val="Tahoma"/>
            <family val="2"/>
          </rPr>
          <t>profit</t>
        </r>
        <r>
          <rPr>
            <sz val="10"/>
            <rFont val="Tahoma"/>
            <family val="0"/>
          </rPr>
          <t xml:space="preserve">. Without the $973 million pension credit in fiscal 2005, its $1.185 billion profit would drop to $212 million. In the past four years, Lucent Technologies' pension credits have contributed $3.8 billion to the company's bottom line, </t>
        </r>
        <r>
          <rPr>
            <u val="single"/>
            <sz val="10"/>
            <rFont val="Tahoma"/>
            <family val="2"/>
          </rPr>
          <t>lightening losses during the lean years and making the turnaround seem rosier</t>
        </r>
        <r>
          <rPr>
            <sz val="10"/>
            <rFont val="Tahoma"/>
            <family val="0"/>
          </rPr>
          <t xml:space="preserve">. </t>
        </r>
        <r>
          <rPr>
            <u val="single"/>
            <sz val="10"/>
            <rFont val="Tahoma"/>
            <family val="2"/>
          </rPr>
          <t xml:space="preserve">While pension credits aren't cash, under accounting rules they are no different from income derived from the sale of goods and services. </t>
        </r>
        <r>
          <rPr>
            <sz val="10"/>
            <rFont val="Tahoma"/>
            <family val="0"/>
          </rPr>
          <t xml:space="preserve">The company's latest annual report to the Securities and Exchange Commission -- filed Dec. 14 for the fiscal year that ended Sept. 30 -- shows that </t>
        </r>
        <r>
          <rPr>
            <u val="single"/>
            <sz val="10"/>
            <rFont val="Tahoma"/>
            <family val="2"/>
          </rPr>
          <t>the pension plan's ability to shore up the bottom line is likely to continue. The primary reason:</t>
        </r>
        <r>
          <rPr>
            <sz val="10"/>
            <rFont val="Tahoma"/>
            <family val="0"/>
          </rPr>
          <t xml:space="preserve"> the $34 billion pension plan presently has $2.7 billion more in assets than obligations, and while the </t>
        </r>
        <r>
          <rPr>
            <u val="single"/>
            <sz val="10"/>
            <rFont val="Tahoma"/>
            <family val="2"/>
          </rPr>
          <t>assets are likely to grow, the obligations aren't. That is because the overwhelming majority of people covered by the pension plan already are retired.</t>
        </r>
        <r>
          <rPr>
            <sz val="10"/>
            <rFont val="Tahoma"/>
            <family val="0"/>
          </rPr>
          <t xml:space="preserve"> The pension plan covers 120,000 U.S. retirees, and Lucent has 20,000 active U.S. workers. "Lucent is one of the few over funded pension plans left, and as long as they can grow those assets more than the obligations grow, they will remain over funded," says Jack Ciesielski, head of the Analyst's Accounting Observer, a Baltimore-based research service. </t>
        </r>
        <r>
          <rPr>
            <u val="single"/>
            <sz val="10"/>
            <rFont val="Tahoma"/>
            <family val="2"/>
          </rPr>
          <t>Common wisdom among shareholders is that companies with lots of retirees face big pension problems. Lucent shows that isn't always the case</t>
        </r>
        <r>
          <rPr>
            <sz val="10"/>
            <rFont val="Tahoma"/>
            <family val="0"/>
          </rPr>
          <t xml:space="preserve">. Lucent isn't the only telecom company whose pension plan has turned into a pot of gold. Earlier this month, Verizon Communications Inc. announced it will freeze the pensions of its management employees after June 30, 2006, a move the company says will save it $3 billion during the next 10 years. Like Lucent's, Verizon's pension program is over funded and has added billions of dollars to the company's bottom line in recent years. Lucent was formed in 1996 when AT&amp;T spun out units including Bell Labs and Western Electric. Back then, it had 100,000 retirees with $28.7 billion in pension and health-care obligations -- and $33.5 billion to cover them.
The company isn't without retiree worries. Its health-care funds now have only $1.2 billion in assets, to pay obligations of $6.3 billion. Thanks to transfers from its well-funded pension plans, however, Lucent has had to reach into its own pockets for retiree health benefits in only the past two years. </t>
        </r>
        <r>
          <rPr>
            <u val="single"/>
            <sz val="10"/>
            <rFont val="Tahoma"/>
            <family val="2"/>
          </rPr>
          <t xml:space="preserve">Lucent is lobbying for legislation that would make it easier for the company to transfer more of the pension surplus into the retiree health coffers without triggering restrictions on cutting future benefits. Without that legislation, says Lucent Chief Financial Officer Frank D'Amelio, the health fund would run dry in two years and begin to consume lots of cash. </t>
        </r>
        <r>
          <rPr>
            <sz val="10"/>
            <rFont val="Tahoma"/>
            <family val="0"/>
          </rPr>
          <t xml:space="preserve">That has some shareholders uneasy. "My basic premise is that, as time moves along, they're going to have to spend more from operating cash flow, and that's going to increase the cost burden in the future compared to more nimble companies like Motorola," says Sandy Sanders, a technology analyst with Boston-based Evergreen Investments. "Investors are going to be interested in companies with rising operating margins, not ones struggling to raise them." (Evergreen held just over four million shares at the end of September, down from 5.2 million at the end of 2004.) </t>
        </r>
        <r>
          <rPr>
            <u val="single"/>
            <sz val="10"/>
            <rFont val="Tahoma"/>
            <family val="2"/>
          </rPr>
          <t>Lucent followed the arc of the telecom boom, but the sector's downturn hit it especially hard, in part because it financed its customers' purchases of equipment.</t>
        </r>
        <r>
          <rPr>
            <sz val="10"/>
            <rFont val="Tahoma"/>
            <family val="0"/>
          </rPr>
          <t xml:space="preserve"> Its stock reached an adjusted high of $62.76 in December 1999 and had plunged below $1 on an adjusted basis by September 2002. Since spinning off Avaya Inc. and Agere Systems Inc., Lucent has been fighting to gain a greater share of contracts to build and maintain networks in the consolidating telephone market, and sell more to providers of wireless, data, video and broadband services. Lucent shares have hovered around $3 for the past six months, down by about a third from a year ago. The stock was at $2.75 in 4 p.m. New York Stock Exchange composite trading yesterday, unchanged from Friday. Concerned about Lucent's earnings quality, many analysts look for alternatives to evaluate the company's share price. "Because the pension income is such a meaningful part of earnings, we chose to use a discounted cash flow model that looks at the cash-generation capability of the company, not its earnings generation," says telecom analyst Nikos Theodosopoulos of UBS. Lucent shareholders pay less for a dollar of earnings than its peers' shareholders. Its price-to-earnings ratio is 16.2, behind Telefon AB L.M. Ericsson (16.6), Motorola Inc. (17.5) and Nortel Networks Corp. (18.1). But strip out retiree-related items, including the pension credits, and the ratio jumps to 34.6, making the stock look much pricier. Lucent expects its pension credit to decline by $300 million next year, to less than $700 million, meaning investors soon will have a clearer view of whether Lucent can make a profit from actually selling its products.
</t>
        </r>
      </text>
    </comment>
    <comment ref="B140" authorId="0">
      <text>
        <r>
          <rPr>
            <sz val="10"/>
            <rFont val="Arial"/>
            <family val="0"/>
          </rPr>
          <t xml:space="preserve">Changes in components of total cash flow (operating, investing, financing) are subject to being reported in a misleading fashion.  The end result is that, with no difference in total cash flow, apparent CFFO is improved.  This could be done by using GAAP flexibility in reporting of: (1) discontinued operations; (2) cash overdrafts; (3) purchases and sales of trading securities; (4) capitalized operating costs.  Second, GAAP may require misleading reporting of: (1) taxes on non-operating gains and losses; (2) tax benefits from stock options.  Third, the reporting of nonrecurring sources and uses of CFFO: (1) A/R securitizations; (2) increased use of vendor financing (A/Ps); (3) other nonrecurring transactions.  Mulford, "Cash is truth.  Or is it?" (2002)
</t>
        </r>
        <r>
          <rPr>
            <b/>
            <u val="single"/>
            <sz val="10"/>
            <rFont val="Arial"/>
            <family val="2"/>
          </rPr>
          <t>Insurance Reimbursements</t>
        </r>
        <r>
          <rPr>
            <sz val="10"/>
            <rFont val="Arial"/>
            <family val="0"/>
          </rPr>
          <t xml:space="preserve">
</t>
        </r>
        <r>
          <rPr>
            <b/>
            <sz val="10"/>
            <rFont val="Arial"/>
            <family val="2"/>
          </rPr>
          <t>6/21/05</t>
        </r>
        <r>
          <rPr>
            <sz val="10"/>
            <rFont val="Arial"/>
            <family val="0"/>
          </rPr>
          <t xml:space="preserve"> WSJ: Outside Audit: Looking Good Through Insurance; Treating Reimbursements As Operations Cash Flow Burnishes Some Financials
HERE'S YET ANOTHER way companies can use insurance to make their business look healthier financially. At issue are the reimbursements companies receive after capital assets have been destroyed -- say, a plant damaged by a storm or a piece of equipment knocked offline by an accident. Accounting rules strongly suggest companies ought to treat the insurance money they receive for those unforeseen events as an investment item on the cash-flow statements in their annual reports. (Cash flow is divided into three sections: operations, investments and financing.) The thinking here: When companies spend money to build a factory or buy equipment -- or receive money for selling them -- it goes to the investing portion of cash flow, so an insurance reimbursement covering such assets ought to be treated the same way. But a study from the Georgia Tech Financial Analysis Lab shows some firms instead classify the proceeds as cash flow from operations, another section of the cash-flow statement that gets more attention from stock-market investors. Getting reimbursed by a insurer is "tantamount to selling the asset," said Charles Mulford, a Georgia Tech accounting professor and director of the lab. Many companies do categorize insurance proceeds correctly under investing cash flow. But some that don't include Network Equipment Technologies Inc., Spacehab Inc. and Finish Line Inc. The boost to these companies' operating cash flow from what Prof. Mulford regards as a misclassification can be sizable, and it can skew comparisons to companies that classify insurance proceeds differently. Network Equipment Technologies, for instance, a Fremont, Calif., provider of networking hardware and software, classified $23.7 million in insurance proceeds as operating cash flow over a three-year period. The funds stemmed from a claim for ground-water damage that forced the company to vacate its leased building in 2000. The money was used, at least in part, for "leasehold improvements" -- investments in modifications to leased property that count as part of a company's assets. Network Equipment Technologies had negative operating cash flow in all three years, from fiscal 2001 through fiscal 2003, but the insurance proceeds made it much less negative than it would have otherwise been. In 2001, for instance, operating cash flow was negative $9.4 million, but it would have been negative $24.4 million without $15 million in insurance proceeds for the year. John McGrath, the company's chief financial officer, said the operating-cash-flow treatment was proper because the company made its insurance claim not for the damage itself but for "business interruption" -- its cost of continuing to do business despite the damage, which can be treated as an operating item. Prof. Mulford acknowledges a sometimes fine line as to whether insurance proceeds stem from investing activities like damage to capital assets or from operating activities like the costs of staying open after a disaster. But Network Equipment Technologies' proceeds, he said, appear to be on the investing side of that line. From the company's disclosures, "it sounds to me like they're getting reimbursed for capital-equipment-type fixes," he said.  Webster, Texas-based Spacehab, which supplies equipment and services to the space program, received $17.7 million in insurance proceeds because of the destruction of a Spacehab laboratory module aboard the space shuttle Columbia when it exploded in 2003. The proceeds made up most of the company's reported $19.8 million in operating cash flow for fiscal 2003. Spacehab told the Georgia Tech lab the loss of the module was treated as an operating expense, and so the insurance proceeds were counted as operating cash flow, according to the study. Nonetheless, the report says, because the destroyed module wasn't replaced, the insurance proceeds are similar to the proceeds that would be received if the module were sold, and that makes it an investing item. ... Finish Line, an Indianapolis-based chain of athletic-footwear stores, received $17.9 million in insurance proceeds in 2003 from tornado damage to its corporate office and distribution center in 2002. The study acknowledges it is proper to count the bulk of that money under operating cash flow, because it compensates the company for destroyed inventory, an operating item. But about $3 million of the proceeds were for restoration and cleanup, and the report says the company capitalized its repair expenses, meaning treated them as capital expenses, an investing item, rather than as operating expenses. So the report contends the $3 million, plus another $1.2 million Finish Line received the following year from the building portion of its insurance claim, would be more properly classified as investing cash flow.
Kevin Wampler, Finish Line's chief financial officer, speaking before the Georgia Tech report was released, said he believes the company's accounting is "materially correct." Both the company and its outside auditor had checked into the matter before Finish Line classified the proceeds as operating cash flow, he said.
</t>
        </r>
        <r>
          <rPr>
            <b/>
            <u val="single"/>
            <sz val="10"/>
            <rFont val="Arial"/>
            <family val="2"/>
          </rPr>
          <t>Expensing Stock Options</t>
        </r>
        <r>
          <rPr>
            <sz val="10"/>
            <rFont val="Arial"/>
            <family val="0"/>
          </rPr>
          <t xml:space="preserve">
</t>
        </r>
        <r>
          <rPr>
            <b/>
            <sz val="10"/>
            <rFont val="Arial"/>
            <family val="2"/>
          </rPr>
          <t>5/23/06</t>
        </r>
        <r>
          <rPr>
            <sz val="10"/>
            <rFont val="Arial"/>
            <family val="0"/>
          </rPr>
          <t xml:space="preserve"> WSJ: Expensing Stock Options Can Spur A Cash-Flow Disappearing Act
The new rule that requires stock options to be booked as expenses is lowering some companies' earnings, as expected. Here's a consequence not widely expected: making some companies' operations appear to be bringing in less cash. It seems counterintuitive: How does an expense that has nothing to do with the cash a company earns from its main businesses -- making computers or selling them, for example -- affect so-called operating cash flow? That measure is closely watched by professional investors who see it as the purest measure of a company's performance in selling its wares or services, independent of financial factors that can clutter an income statement. But it turns out that a provision in the new rule for options expensing is slashing millions of dollars off operating cash flow at some companies. Cisco Systems Inc., for example, saw its operating cash flow cut by $260 million in the latest quarter because of the move. Google Inc.'s dropped by $77.3 million. Some smaller companies are also seeing operating cash flow cut by big chunks on a percentage basis. … The provision at issue affects the cash-flow statement by requiring companies to shift certain options-related tax benefits from operating cash flow to financing cash flow, a less-important part of the cash-flow statement that measures cash flowing in and out of the company from things like stock and debt offerings, dividend payments and share repurchases. It's important to note that total cash flowing into or out of the company is unchanged. Operating cash flow goes down, but financing cash flow goes up by the same amount. … Here's the background on how the bookkeeping has changed: When employees cash in stock options, that's a compensation cost the company can deduct on its taxes. That reduces the cash companies pay in taxes, so these deductions are recognized as tax benefits on the cash-flow statement. Until now, they've been categorized there as operating cash flow, as tax-related items typically are. But when the Financial Accounting Standards Board decided stock options should be expensed, the accounting-industry rule-setter also decided only part of those tax benefits belong in operating cash flow. After all, the thinking went, what typically makes an option worth exercising -- and thus creates a lot of those tax benefits -- is a rise in the company's stock price. And that, FASB decided, isn't an operating development. So these "excess tax benefits" -- the tax benefits the company realizes from the options over and above those it expected to realize when they were first issued -- belong in financing cash flow, not operating cash flow, the board decided. The effect can be substantial, especially for companies with lots of options outstanding, big rallies in their stocks, or both. Cisco's $260 million in excess tax benefits in its fiscal third quarter ended in April, for instance, would have raised the computer-networking company's $2.3 billion cash from operations by about 11% if it was still part of the operating figure. … Google's $77.3 million in excess tax benefits in the first quarter would have increased operating cash flow at the Internet search-engine company by more than 9%. … Moving the accounting impact of stock options can also reduce companies' free cash flow, another important measure most companies define as operating cash flow minus capital spending.
</t>
        </r>
        <r>
          <rPr>
            <b/>
            <u val="single"/>
            <sz val="10"/>
            <rFont val="Arial"/>
            <family val="2"/>
          </rPr>
          <t>Write Off of Goodwill</t>
        </r>
        <r>
          <rPr>
            <sz val="10"/>
            <rFont val="Arial"/>
            <family val="0"/>
          </rPr>
          <t xml:space="preserve">
</t>
        </r>
        <r>
          <rPr>
            <b/>
            <sz val="10"/>
            <rFont val="Arial"/>
            <family val="2"/>
          </rPr>
          <t>11/16/05</t>
        </r>
        <r>
          <rPr>
            <sz val="10"/>
            <rFont val="Arial"/>
            <family val="0"/>
          </rPr>
          <t xml:space="preserve"> WSJ: Blockbuster's Lax Credit Terms Suggest Turnaround Is Far Off 
And the most recent figures from Blockbuster aren't pointing to a brighter future: In reporting quarterly earnings last week the company booked two charges, one for so-called goodwill and the other related to deferred-tax assets. When a company writes down goodwill, it is an indication that the company has been too optimistic about its prospects and doesn't think its projected results will be high enough to justify continuing to carry that goodwill on its balance sheet. (The goodwill on Blockbuster's balance sheet stems from a transaction with Viacom Inc.) Similarly, Blockbuster said in its quarterly report that the deferred- tax charge was needed because it was "unclear" how quickly the company can generate enough taxable income to use its deferred tax assets.
</t>
        </r>
        <r>
          <rPr>
            <b/>
            <sz val="10"/>
            <rFont val="Arial"/>
            <family val="2"/>
          </rPr>
          <t>9/30/05</t>
        </r>
        <r>
          <rPr>
            <sz val="10"/>
            <rFont val="Arial"/>
            <family val="0"/>
          </rPr>
          <t xml:space="preserve"> 10Q
Cash flows from operating activities:
Impairment of goodwill and other long-lived assets
Beginning late in the second quarter of 2005 and continuing through the third quarter of 2005, the in-store home video industry declined at a rate that exceeded the Company’s and industry analysts’ forecasted expectations and has negatively impacted the Company’s future outlook on the industry. Management believes the decline in the overall industry and the resulting decline in the Company’s stock price are factors that would require the Company to perform an interim impairment test in accordance with SFAS 142. As a result, in connection with the preparation of its third quarter financial statements, the Company performed an interim impairment test on its goodwill balances during the third quarter of 2005. The first step of the impairment test compares the book value of the Company’s reporting units, domestic and international, to their estimated fair values. The estimated fair value of each of the reporting units was computed using the present value of estimated future cash flows, which included the impact of trends in the business and industry noted in 2005, primarily including the accelerated decline in the in-store home video industry caused by (i) increased competition from other sources of in-home entertainment such as digital video recorders and other devices that are capable of downloading content for in-home viewing, online rentals and retail mass merchant sales of DVDs; (ii) competition from piracy in certain international markets and (iii) competition from other forms of leisure entertainment. As a result of these factors and the related risks associated with the Company’s business, the fair value was negatively impacted. The estimated fair value of the Company’s domestic unit was more than its related book value, so management determined that it was not necessary to perform step two of the goodwill impairment test for the domestic reporting unit. However, the estimated fair value of the Company’s international reporting unit was less than its related book value and management determined that the international goodwill balance was impaired. As such, step two of the goodwill impairment test was completed for the international reporting unit. Accordingly, management presented its conclusions to the Audit Committee of the Board of Directors in connection with the preparation of the Company’s financial statements for the third quarter of 2005, and on November 7, 2005, the Company determined to record an impairment charge totaling $332.0 million during the third quarter of 2005. This charge is included in “Impairment of goodwill and other long-lived assets” in the Consolidated Statements of Operations for the three and nine months ended September 30, 2005. 
The following table summarizes changes in the Company’s goodwill during the first nine months of 2005: 
Balance as of December 31, 2004                           $ 1,138.5  
Impairments                                                               (332.0 )
Acquisitions and other purchase price adjustments            2.5  
                                                                             ________________________________________ 
Balance as of September 30, 2005                             $ 809.0  
</t>
        </r>
      </text>
    </comment>
    <comment ref="B48" authorId="0">
      <text>
        <r>
          <rPr>
            <sz val="10"/>
            <rFont val="Arial"/>
            <family val="2"/>
          </rPr>
          <t xml:space="preserve">Assumes A/Rs from Sales.  Recourse factored A/Rs are already included in the Balance Sheet number. Non-recourse factored A/Rs should be added to Balance Sheet number, if not already done in Company's financial statement.  Securitization of A/Rs, using entities established for that purpose, requires addition of amounts securitized (as opposed to changes in those amounts) to A/Rs and "Securitiization of A/Rs" in Long-Term Liabilities section of Balance Sheet. (To obtain amounts, as opposed to changes, add cummulative changes since program began.)
</t>
        </r>
        <r>
          <rPr>
            <b/>
            <sz val="10"/>
            <rFont val="Arial"/>
            <family val="2"/>
          </rPr>
          <t>6/30/06</t>
        </r>
        <r>
          <rPr>
            <sz val="10"/>
            <rFont val="Arial"/>
            <family val="2"/>
          </rPr>
          <t xml:space="preserve"> CFO.com: Securitization: Cash Flow on Tap 
A popular financing technique, sometimes criticized for its off-balance-sheet treatment, may be skewing cash flow statements too, says a new report. Securitization of customer receivables — a popular source of cash financing for many companies — often causes dramatic swings in a company's operating cash flow, and may be being used by some to manage cash flow volatility, a new report says. Securitization has occasionally come under fire because it is a form of financing that typically does not appear on the balance sheet, and thus can mislead investors about a company's leverage. But the new report, released in late June by the Georgia Tech Financial Analysis Lab, focuses primarily on an aspect of securitization that is rarely considered: Its impact on cash flow. … "It's almost like a drug," says lab director Charles W. Mulford, a professor of accounting at Georgia Tech. "It's an easy source of cash. You see companies weaning themselves off and then going back on again." A good example of that behavior, says Mulford, is Halliburton. In 2003, on track to post a negative operating cash flow of $595 million, the company terminated its securitization program, causing operating cash flow to drop even further, to $775 million. The following year, Halliburton entered into a new, $519 million securitization, boosting operating cash flow from $409 million to a reported $928 million — 56% higher than it would have been without the securitization. Last year, the company again terminated its securitization program. Had it not done so, its reported operating cash flow of $701 million would have exceeded $1.2 billion. "Securitization," the report notes, "can help companies manage the volatility of their operating cash flow." In other cases, securitization simply seems to boost cash flow. Rite Aid, which reported an operating cash flow of $228 million in 2004, boosted it to $518 million in 2005. Yet, without a new securitization of $150 million that year, operating cash flow would have been $368 million, or 29% lower. In 2006, Rite Aid's reported operating cash flow fell to $417 million. Yet without another securitization increase — this time for $180 million — it would have been just $237 million, or 43% lower. "A securitization can be used to increase or decrease operating cash flow in any reporting period," the report notes. "Thus, a securitization can obscure financial analysis based on sustainable cash flows from operations." Securitization is a process whereby companies sell receivables — money owed by customers, but not yet collected — for cash. The buyer, typically a special purpose entity (SPE) created expressly for the purpose, raises funds for the purchase by issuing commercial paper backed by the future stream of money to be collected. The commercial paper often attracts a better rate than the company could by issuing CP of its own, because the sale puts the receivables out of reach of the company's own creditors in the event of bankruptcy. …The report gives also high marks to several companies, including Metaldyne, United Stationers, and Convergys, that went beyond GAAP requirements to highlight the impact of their securitizations on operating cash flow, leverage, or both. "While not compulsory," the report notes, "these companies nonetheless decided that investors may be misled if such disclosures were not made." For example, United Stationers noted in its annual report that GAAP requires that it not report the securitization as debt. However, it noted, "Internally, the Company considers accounts receivable sold to be a financing mechanism [and]. . . therefore, believes it is helpful to provide readers of its financial statements with a measure that adds accounts receivable sold to debt." The Georgia Tech report also examines the impact of securitization on financial leverage. "In a future period, when the securitization program is reduced or unwound, those commercial paper borrowings are reduced or repaid from the firm's future cash collections," the report notes. "In effect, a current benefit is repaid with a future sacrifice, much like the repayment of borrowed funds." "In every sense of the word, it is like a borrowing," says Mulford. Indeed, the report points out that small shifts in a securitization can actually change its accounting treatment, noting that a securitization program at Arvinmeritor "shows what a thin line exists between the debt and non-debt treatment of securitized receivables." In September 2005, the company consolidated its securitization SPE, reporting its debt on its own balance sheet, and reporting the cash proceeds in the financing cash flow portion of the cash flow statement. Yet under Arvinmeritor's earlier securitization program, in which two SPEs were used, the company did not report the debt and the cash proceeds appeared in the operating cash flow section. "Arvinmeritor points to the arbitrary, rule-based nature of securitization," says Mulford. "You jump through one hoop and it shows up as debt and financing cash flow. You jump through two hoops, and it's off-balance sheet and operating cash flow."
</t>
        </r>
      </text>
    </comment>
    <comment ref="B105" authorId="0">
      <text>
        <r>
          <rPr>
            <sz val="10"/>
            <rFont val="Tahoma"/>
            <family val="2"/>
          </rPr>
          <t xml:space="preserve">Companies make assumptions to estimate obligations and returns and, thus, current pension expenses, which have an effect on current income.  "Cookie jar" reserves can be used to boost income.
</t>
        </r>
        <r>
          <rPr>
            <b/>
            <sz val="10"/>
            <rFont val="Tahoma"/>
            <family val="2"/>
          </rPr>
          <t>10/25/00</t>
        </r>
        <r>
          <rPr>
            <sz val="10"/>
            <rFont val="Tahoma"/>
            <family val="2"/>
          </rPr>
          <t xml:space="preserve"> WSJ: Health Advisory: Investors Should Do a Checkup On Firms That Use Medical Plans to Lift Profits 
Here's a way Procter &amp; Gamble has made money that a lot of investors don't realize: Since the early 1990s, the purveyor of paper towels and countless other consumer products has had an investment trust to fund its retiree health benefits. The combination of rising stock prices and slowing health-care inflation has yielded a small bounty to its bottom line.
Other companies have taken additional steps to turn retiree health-care benefits into shareholder benefits. These include slashing benefits, something P&amp;G hasn't done. While investors have begun picking up recently on the fact that pension plans are contributing handsomely to earnings at dozens of large companies, they appear to be oblivious to this latest twist in how retiree programs have become profit centers. But are profits from health-care plans as valuable as profits from selling soap or movies or power tools? Some investors say no, they're not. These gains are desirable, but similar in nature to one-time gains that investors should factor in when analyzing price/earnings ratios… In its latest fiscal year, P&amp;G's retiree medical program boosted corporate pretax income by $336 million. That contribution amounted to more than 6% of the company's earnings before taxes. That is far more than P&amp;G earns on average from the 300 brands it sells. P&amp;G has had a boost to its bottom line from the retiree medical program each year from 1994 to the present. Altogether, the retiree medical plan has contributed $909 million to pretax income. Thanks are due largely to returns on the fund, whose assets grew to $1.3 billion on June 30, the end of P&amp;G's fiscal year. (The fund had actually grown to $2.5 billion on June 30, 1999, but poor investment results have slashed the size since then.) … How, specifically, did P&amp;G turn burdensome health-care liabilities into profits? The answer lies in Financial Accounting Standard 106. Put into effect by large employers between 1992 and 1993, it required companies to estimate their retiree health-care costs, which at the time appeared huge and bound to keep increasing, given then-double-digit medical inflation. The standard required those costs to be run through the income statement and identified on the balance sheet as a liability. Meanwhile, some companies set up trust funds to pay for these future benefits. One-third to one-half of large companies -- predominantly utilities, defense contractors, banks, and pharmaceutical companies -- fund their post-retirement benefit plans. As it turns out, the medical inflation rate tapered off sharply within a few years of the accounting standard's enactment. This meant the liabilities that companies had put on their balance sheets needed to be reduced. In shrinking these liabilities, companies created "gains" that had to be accounted for on the income statement. As for those trust funds, meanwhile, the booming stock market was creating investment returns that vastly exceeded expected returns, and the result also was a boost to income.
Whether a result of the reduced inflation or the bull stock market, the gains are usually run through the income statement over a period of years. It is the long, drawn-out nature of the gains' impact on earnings that worries some critics, such as Jack Ciesielski, an accountant and publisher of The Analyst's Accounting Observer. If these gains (or losses) impacted income in the same year that they occurred, investors would be more likely to discount them, rather than treating them like a business's actual income, Mr. Ciesielski says. To some investors, the retiree health plans are an example of the feedback effect between the stock market and corporate earnings. Stock prices rise, which in certain circumstances can actually boost earnings at companies, which then becomes a reason for stock prices to rise even further. …. The fund at P&amp;G now mimics an overfunded pension plan: It has far more assets than it needs to provide the benefits. Unlike a pension plan, which can invest no more than 10% of the assets in the employer's stock, retiree medical funds can be 100% invested in the company stock. P&amp;G's fund, invested in P&amp;G preferred stock, had investment returns of $803 million in fiscal 1998, which was more than it needed to pay the $67 million for retiree medical benefits.
</t>
        </r>
        <r>
          <rPr>
            <sz val="10"/>
            <rFont val="Tahoma"/>
            <family val="0"/>
          </rPr>
          <t xml:space="preserve">
</t>
        </r>
      </text>
    </comment>
    <comment ref="B6" authorId="0">
      <text>
        <r>
          <rPr>
            <sz val="10"/>
            <rFont val="Arial"/>
            <family val="2"/>
          </rPr>
          <t xml:space="preserve">The Committee of Sponsoring Organizations of the Treadway Commission (COSO) has just published a follow-up study to its landmark 1987 report. Fraudulent Financial Reporting: 1987-1997, An Analysis of U.S. Public Companies, examines financial reporting fraud cases the SEC has brought against U.S. public companies.
Exhibit 2: Common Revenue Fraud Techniques
* Sham sales, To cover up fraud, company representatives often falsified inventory records, shipping records and invoices. In some cases, a company recorded sales for goods merely shipped to another company location. In other cases, it pretended to ship goods to appear as if a sale had occurred and then hid the related inventory, which was never shipped to customers, from the auditors.
* Premature revenues before all the terms of the sale were completed. Generally this involved recording sales after the goods were ordered but before they were shipped to the customer.
* Conditional sales. These transactions were recorded as revenues even though the sales involved unresolved contingencies or the terms of the sale were amended subsequently by side letter agreements that often eliminated the customer's obligation to keep the merchandise.
* Improper cutoff of sales. To increase revenues, the accounting records were held open beyond the balance sheet date to record sales of the subsequent accounting period in the current period.
* Improper use of the percentage-of-completion method. Revenues were overstated by accelerating the estimated percentage of completion for projects in process.
* Unauthorized shipments. Revenues were overstated by shipping goods not ordered by the customer or by shipping defective products and recording revenues at full, rather than discounted, prices.
* Consignment sales. Revenues were recorded for consignment shipments or shipments of goods for customers to consider on a trial basis.
===================================================================================
</t>
        </r>
        <r>
          <rPr>
            <b/>
            <sz val="10"/>
            <rFont val="Arial"/>
            <family val="2"/>
          </rPr>
          <t>7/8/06</t>
        </r>
        <r>
          <rPr>
            <sz val="10"/>
            <rFont val="Arial"/>
            <family val="2"/>
          </rPr>
          <t xml:space="preserve"> WSJ: Some Situations That May MeanTrouble Brewing in Your Portfolio
What goes in, doesn't come out. Sounds simple enough, but it's actually quite complicated, especially for a company like Palm Inc., maker of the popular Treo phones. </t>
        </r>
        <r>
          <rPr>
            <u val="single"/>
            <sz val="10"/>
            <rFont val="Arial"/>
            <family val="2"/>
          </rPr>
          <t xml:space="preserve">Rather than book revenue when products sell through to consumers, Palm does what many consumer-product manufacturers do: It records a sale when its phones ship to retailers. </t>
        </r>
        <r>
          <rPr>
            <sz val="10"/>
            <rFont val="Arial"/>
            <family val="2"/>
          </rPr>
          <t xml:space="preserve">That policy works well when retail sales are brisk, but can backfire when they're not as robust as expected. That appears to be what in part happened in Palm's fiscal fourth quarter -- the first full quarter for sales of its Treo 700 series. The phones generated good press, and Palm had the strongest unit shipments ever. But sell-through slipped slightly from the prior quarter. Palm executives cited several reasons, and (not surprisingly) guided to a fiscal first quarter that is below expectations.
… Quarter-end announcements. Last-minute deals that somehow puff up a part of a company's performance always are worthy of suspicion. Take, for example, Biolase Technology, which makes dental lasers. On June 29, just before the quarter's end, it announced a strategic relationship with Procter &amp; Gamble. Biolase offered scant detail, but disclosed that it immediately received an initial payment of $3 million in return for granting P&amp;G rights to some of its intellectual property.
The company said the timing of the deal wasn't tied to any cash needs. Good thing, because there's a catch: According to a regulatory filing, this is merely a binding letter of agreement, and the license is "provisional". If the binding agreement is breached or terminated, the filing says, Biolase will have to return the $3 million. All of which is a long-winded way to say: When it comes to earnings, it's quality, not quantity, that counts.
===================================================================================
</t>
        </r>
        <r>
          <rPr>
            <b/>
            <sz val="10"/>
            <rFont val="Arial"/>
            <family val="2"/>
          </rPr>
          <t>8/16/96</t>
        </r>
        <r>
          <rPr>
            <sz val="10"/>
            <rFont val="Arial"/>
            <family val="2"/>
          </rPr>
          <t xml:space="preserve"> NYT: Bets on a drop in Medaphis stock zoom before the company's warning of an earnings loss.
Medaphis … said that it was having problems with a major European contract, and was reporting a loss on that contract, which involved designing and installing a computerized accounting system. It took a write-off of profits already reported on that contract. And it said that its efforts to consolidate offices in another operation, which provides accounting and billing systems for physicians and hospitals, was taking far longer than expected. The company has been controversial for some time, with bears contending that its reported profits concealed cash-flow problems. … Robert Olstein, the manager of the Olstein Financial Alert fund, a mutual fund based in Purchase, N.Y., said he had recently sold the stock short because of concerns about the company's accounting, including rises in capitalized software costs and in what are called </t>
        </r>
        <r>
          <rPr>
            <u val="single"/>
            <sz val="10"/>
            <rFont val="Arial"/>
            <family val="2"/>
          </rPr>
          <t>''unbilled revenues.'' Such revenues reflect work done on contracts for which customers have not yet been charged.</t>
        </r>
        <r>
          <rPr>
            <sz val="10"/>
            <rFont val="Arial"/>
            <family val="2"/>
          </rPr>
          <t xml:space="preserve"> Apparently, it was the profits resulting from some of those revenues that were wiped out in the write-off that provoked yesterday's plunge.
===================================================================================
</t>
        </r>
        <r>
          <rPr>
            <b/>
            <sz val="10"/>
            <rFont val="Arial"/>
            <family val="2"/>
          </rPr>
          <t>5/24/00</t>
        </r>
        <r>
          <rPr>
            <sz val="10"/>
            <rFont val="Arial"/>
            <family val="2"/>
          </rPr>
          <t xml:space="preserve"> WSJ: SEC Widens MicroStrategy Investigation
MicroStrategy disclosed that the SEC was investigating the circumstances behind the company's restatement of revenues and profits for the past three years to reflect its new way of booking revenue. The revision related to the company's practice of booking some revenues from large contracts immediately rather than over the period of the contracts. MicroStrategy's stock has plummeted from a high of $333 on March 10 to $21.25 yesterday at 4 p.m. on the Nasdaq Stock Market. …  There has been no suggestion that MicroStrategy's revenues aren't linked to legitimate contracts; rather, the question is whether the company in past years had booked some revenue from large, complex contracts prematurely. … MicroStrategy does business with more than 900 clients. … As part of its probe, the SEC likely will try to determine whether the company prematurely booked revenues so that it could report profits rather than losses…. Criticism of MicroStrategy's accounting first surfaced in reports in November and January issued by the Center for Financial Research and Analysis in Rockville, Md. The outfit </t>
        </r>
        <r>
          <rPr>
            <u val="single"/>
            <sz val="10"/>
            <rFont val="Arial"/>
            <family val="2"/>
          </rPr>
          <t>questioned the propriety of MicroStrategy immediately booking $27 million from two contracts as quarterly revenues, even though the contracts were announced several days after the respective quarters ended. The revenue allowed the company to highlight at the time its apparent consecutive quarters of increased revenues.</t>
        </r>
        <r>
          <rPr>
            <sz val="10"/>
            <rFont val="Arial"/>
            <family val="2"/>
          </rPr>
          <t xml:space="preserve"> "The rule is very simple: You don't book revenue until you have a signed contract and until you actually receive revenue," said Howard Schilit, president of CFRA and a forensic accounting expert. … PricewaterhouseCoopers then did an about-face shortly after a Forbes magazine article in late February criticized MicroStrategy's accounting.
</t>
        </r>
      </text>
    </comment>
    <comment ref="B18" authorId="0">
      <text>
        <r>
          <rPr>
            <b/>
            <sz val="10"/>
            <rFont val="Arial"/>
            <family val="2"/>
          </rPr>
          <t>6/23/06</t>
        </r>
        <r>
          <rPr>
            <sz val="10"/>
            <rFont val="Arial"/>
            <family val="2"/>
          </rPr>
          <t xml:space="preserve"> WSJ: Deciphering the Black Box --- Many Accounting Practices, Not Just Enron's, Are Hard to Penetrate --- Five Companies: How They Get Their Numbers --- IBM: `Other Income' Can Mean Other Opinions 
Critics complain that they can't calculate the impact of IBM's gains from its overfunded pension plan. That plan added $530 million to IBM's pretax income in 2000, 80% more than the previous year. Fueling the rise, IBM had raised its expected return rate on the fund's investments to 10% from 9.5% for 2000, a move that boosted 2000 pretax income by an extra $195 million. An IBM official says that the increase reflected IBM's experience with the long-term growth of its fund. IBM includes </t>
        </r>
        <r>
          <rPr>
            <u val="single"/>
            <sz val="10"/>
            <rFont val="Arial"/>
            <family val="2"/>
          </rPr>
          <t>the impact of the pension fund as part of its expense line for "sales, general and administrative.</t>
        </r>
        <r>
          <rPr>
            <sz val="10"/>
            <rFont val="Arial"/>
            <family val="2"/>
          </rPr>
          <t xml:space="preserve">" For 2001, Mr. Joyce indicated to analysts that the fund contributed even more to earnings, although IBM won't break out the number until it files its 10-K report with the Securities and Exchange Commission in March. Meanwhile, investors complain that preliminary results fail to reveal various other elements that in the past have been a factor in earnings. For example, </t>
        </r>
        <r>
          <rPr>
            <u val="single"/>
            <sz val="10"/>
            <rFont val="Arial"/>
            <family val="2"/>
          </rPr>
          <t>IBM includes income from royalties and licensing as part of its SG&amp;A line, helping hold down the expense line.</t>
        </r>
        <r>
          <rPr>
            <sz val="10"/>
            <rFont val="Arial"/>
            <family val="2"/>
          </rPr>
          <t xml:space="preserve">
</t>
        </r>
      </text>
    </comment>
    <comment ref="B30" authorId="0">
      <text>
        <r>
          <rPr>
            <sz val="10"/>
            <rFont val="Arial"/>
            <family val="2"/>
          </rPr>
          <t>Income from Equity Affiliates, Foreign Exchange, Sales of Assets &amp; Investments, Royalty &amp; Technology, Technical Aid, Interest, Rent, Miscellaneous</t>
        </r>
        <r>
          <rPr>
            <sz val="10"/>
            <rFont val="Tahoma"/>
            <family val="0"/>
          </rPr>
          <t xml:space="preserve">
</t>
        </r>
        <r>
          <rPr>
            <b/>
            <sz val="10"/>
            <rFont val="Tahoma"/>
            <family val="2"/>
          </rPr>
          <t>1/23/02</t>
        </r>
        <r>
          <rPr>
            <sz val="10"/>
            <rFont val="Tahoma"/>
            <family val="0"/>
          </rPr>
          <t xml:space="preserve"> WSJ: Deciphering the Black Box --- Many Accounting Practices, Not Just Enron's, Are Hard to Penetrate --- Five Companies: How They Get Their Numbers --- IBM: `Other Income' Can Mean Other Opinions 
 Last week when International Business Machines Corp. reported that net income fell 4.9% in 2001 -- its first downturn in eight years -- the focus was on falling sales of personal computers and semiconductors and weak growth of services.
But deep in its financial results was another reason. An unexplained category of expenses called "other income" had gone from a positive $617 million in 2000 to a negative $95 million in 2001. Without that $712 million swing IBM's pretax income would have edged upward. … In this case, the $617 million gain in 2000 came mostly from the sales of company investments in Web-related enterprises made during the Internet bubble period. In 2001, IBM wrote down hundreds of millions of dollars in such investments, with little more than an occasional aside about the moves mentioned during conference calls with analysts. In both years, the adjustments had little to do with the performance of IBM's operations but made a significant impact on per-share earnings.
</t>
        </r>
      </text>
    </comment>
    <comment ref="B175" authorId="0">
      <text>
        <r>
          <rPr>
            <b/>
            <sz val="10"/>
            <rFont val="Arial"/>
            <family val="2"/>
          </rPr>
          <t>1/23/02</t>
        </r>
        <r>
          <rPr>
            <sz val="10"/>
            <rFont val="Arial"/>
            <family val="2"/>
          </rPr>
          <t xml:space="preserve"> WSJ: Deciphering the Black Box --- Many Accounting Practices, Not Just Enron's, Are Hard to Penetrate --- Five Companies: How They Get Their Numbers --- IBM: `Other Income' Can Mean Other Opinions 
Critics complain that they can't calculate the impact of IBM's gains from its overfunded pension plan. That plan added $530 million to IBM's pretax income in 2000, 80% more than the previous year. Fueling the rise, IBM had raised its expected return rate on the fund's investments to 10% from 9.5% for 2000, a move that boosted 2000 pretax income by an extra $195 million. An IBM official says that the increase reflected IBM's experience with the long-term growth of its fund. IBM includes </t>
        </r>
        <r>
          <rPr>
            <u val="single"/>
            <sz val="10"/>
            <rFont val="Arial"/>
            <family val="2"/>
          </rPr>
          <t>the impact of the pension fund as part of its expense line for "sales, general and administrative.</t>
        </r>
        <r>
          <rPr>
            <sz val="10"/>
            <rFont val="Arial"/>
            <family val="2"/>
          </rPr>
          <t xml:space="preserve">" For 2001, Mr. Joyce indicated to analysts that the fund contributed even more to earnings, although IBM won't break out the number until it files its 10-K report with the Securities and Exchange Commission in March. Meanwhile, investors complain that preliminary results fail to reveal various other elements that in the past have been a factor in earnings. For example, </t>
        </r>
        <r>
          <rPr>
            <u val="single"/>
            <sz val="10"/>
            <rFont val="Arial"/>
            <family val="2"/>
          </rPr>
          <t>IBM includes income from royalties and licensing as part of its SG&amp;A line, helping hold down the expense line.</t>
        </r>
        <r>
          <rPr>
            <sz val="10"/>
            <rFont val="Arial"/>
            <family val="2"/>
          </rPr>
          <t xml:space="preserve">
</t>
        </r>
      </text>
    </comment>
    <comment ref="B20" authorId="0">
      <text>
        <r>
          <rPr>
            <sz val="10"/>
            <rFont val="Arial"/>
            <family val="2"/>
          </rPr>
          <t xml:space="preserve">Marketing expenses could be capitalized by inflating the cost of assets purchased (and placed on the Balance Sheet), while accepting "marketing support" in the amount of the inflation, to reduce Operating Expense. The inflated costs are then depreciated, i.e., treated as an expense, but spread over the life of the associated asset.
</t>
        </r>
        <r>
          <rPr>
            <b/>
            <sz val="10"/>
            <rFont val="Arial"/>
            <family val="2"/>
          </rPr>
          <t>6/23/06</t>
        </r>
        <r>
          <rPr>
            <sz val="10"/>
            <rFont val="Arial"/>
            <family val="2"/>
          </rPr>
          <t xml:space="preserve"> WSJ: Scientific-Atlanta Agrees to Pay $20 Million in SEC Settlement
Scientific-Atlanta Inc. will pay $20 million to settle charges that it helped cable operator Adelphia Communications Corp. inflate its earnings by about $43 million. … The case is part of an expanding SEC effort to hold more third parties responsible in corporate wrongdoing. Previously, the SEC and Justice Department took action against several vendors who helped U.S. Foodservice Inc., a subsidiary of Royal Ahold NV, fraudulently inflate it earnings by nearly $830 million from 2000 to 2002.
… Scientific-Atlanta aided and abetted Adelphia's financial fraud by </t>
        </r>
        <r>
          <rPr>
            <u val="single"/>
            <sz val="10"/>
            <rFont val="Arial"/>
            <family val="2"/>
          </rPr>
          <t>agreeing in 2000 to raise the price of cable-TV set-top boxes it sold to Adelphia and refund the additional money to Adelphia for so-called marketing support.</t>
        </r>
        <r>
          <rPr>
            <sz val="10"/>
            <rFont val="Arial"/>
            <family val="2"/>
          </rPr>
          <t xml:space="preserve"> </t>
        </r>
        <r>
          <rPr>
            <u val="single"/>
            <sz val="10"/>
            <rFont val="Arial"/>
            <family val="2"/>
          </rPr>
          <t>Although Adelphia didn't market its vendor's product, it accounted for the deal in a way that reduced its marketing expenses, thereby increasing its reported earnings</t>
        </r>
        <r>
          <rPr>
            <sz val="10"/>
            <rFont val="Arial"/>
            <family val="2"/>
          </rPr>
          <t xml:space="preserve">… [T]he arrangement didn't affect financial results for Scientific-Atlanta. … Scientific-Atlanta was aware that Adelphia was misusing the marketing-support agreement and knew the set-top deal was driven by accounting benefits, not marketing….
</t>
        </r>
        <r>
          <rPr>
            <sz val="10"/>
            <rFont val="Tahoma"/>
            <family val="0"/>
          </rPr>
          <t xml:space="preserve">
</t>
        </r>
      </text>
    </comment>
    <comment ref="B168" authorId="1">
      <text>
        <r>
          <rPr>
            <sz val="10"/>
            <rFont val="Arial"/>
            <family val="2"/>
          </rPr>
          <t>Item carried on Balance Sheet at cost with discount or premium amortized.
No effect on earnings from fair value changes unless they're impaired on an other than temporary basis.</t>
        </r>
      </text>
    </comment>
    <comment ref="D168" authorId="1">
      <text>
        <r>
          <rPr>
            <sz val="10"/>
            <rFont val="Arial"/>
            <family val="2"/>
          </rPr>
          <t xml:space="preserve">Marked to market value with profit or loss included on Income Statement.
</t>
        </r>
      </text>
    </comment>
    <comment ref="F168" authorId="1">
      <text>
        <r>
          <rPr>
            <sz val="10"/>
            <rFont val="Arial"/>
            <family val="2"/>
          </rPr>
          <t>Profit or loss entered directly on Balance Sheet (Shareholders' Equity) without Income Statement entry.</t>
        </r>
        <r>
          <rPr>
            <sz val="8"/>
            <rFont val="Tahoma"/>
            <family val="0"/>
          </rPr>
          <t xml:space="preserve">
</t>
        </r>
      </text>
    </comment>
    <comment ref="B118" authorId="0">
      <text>
        <r>
          <rPr>
            <b/>
            <sz val="10"/>
            <rFont val="Arial"/>
            <family val="2"/>
          </rPr>
          <t>7/11/06</t>
        </r>
        <r>
          <rPr>
            <sz val="10"/>
            <rFont val="Arial"/>
            <family val="2"/>
          </rPr>
          <t xml:space="preserve"> WSJ: Corporate Debt Begins to Worry Bond Investors Issues Are Often Used to Fund Stock Buybacks and Dividends; Ratings Firms Look Askance
Corporate executives are increasingly turning to debt for the cash they need to feed stock investors with share repurchases, dividends and empire-building exercises, a trend that is starting to worry some bondholders. …[S]ome bondholders complain about companies that use debt to help fund stock buybacks and dividends, because it uses up cash without creating new growth opportunities. That, in turn, can lead to ratings downgrades and put downward pressure on bond prices as buyers demand more yield to compensate for the added risk. … When a company buys back its stock, it reduces the pool of shares available to investors, which can help to raise its stock price. … Even though debt levels have been increasing this year, broad measures of the financial health of companies -- like comparisons of their debt to their cash flow or to their equity -- haven't changed much from a year ago and remain lower than they were in 2002 and 2003…. While many companies are in strong financial positions, credit-rating services are starting to point out signs of stress. The number of corporate-ratings downgrades looks to be rising as debt loads build. Among consumer-oriented companies, there have been 2.7 downgrades for every ratings upgrade this year….
=======================================================================
</t>
        </r>
        <r>
          <rPr>
            <b/>
            <sz val="10"/>
            <rFont val="Arial"/>
            <family val="2"/>
          </rPr>
          <t>1/31/06</t>
        </r>
        <r>
          <rPr>
            <sz val="10"/>
            <rFont val="Arial"/>
            <family val="2"/>
          </rPr>
          <t xml:space="preserve"> WSJ: Moving the Market -- Tracking the Numbers / Outside Audit: Buybacks via Loophole Can Have Hidden Cost Mark Maremont and Serena Ng
In a traditional buyback program, a company announces a plan to repurchase shares worth a certain dollar value, then buys its stock in the market over time. If the stock gets too expensive or cash-flow circumstances change, the company can stop the buyback. In an ASR, a company buys all the shares at once from an investment bank, which usually obtains the stock by borrowing it from institutional owners. Thus, the company shaves its shareholding base right then, so its earnings start to look better when divided by the fewer remaining shares. But there is more to the arrangement. To cover its "short" positions, the investment bank buys back shares in the open market over time to replace those it has borrowed. If the stock price rises while the bank is buying the stock, the company has to compensate it for the difference. This settlement, which is part of a complex forward-sale contract, can be made in cash or shares, and is based on the stock's average price over the buyback period. If the share price falls during the buyback period, then the bank makes a payment to the company. Critics term ASRs a type of derivative contract. Under accounting rules, many derivatives have to be "marked to market" each quarter, with any gains or losses recorded in the income statement. This isn't the case with ASRs. Although some of the potential settlement amount is reflected in the earnings-per-share calculation while the ASR contract remains outstanding, accounting rules allow the sum to be excluded from the company's balance sheet and net-income calculation -- in effect creating off-balance-sheet liabilities or assets. Even when the company makes its final settlement with the investment bank, the sum the company pays or receives doesn't count in figuring net income, but is included in per-share earnings calculations for that quarter. … Charles Mulford, an accounting professor at Georgia Institute of Technology in Atlanta, says … "My biggest concern is that it creates these off-balance-sheet assets or liabilities that can be quite substantial," he says. "The cynical view is that the whole motive is to get this immediate reduction in shares outstanding to help the next quarter. The problem is, you have the outstanding derivative that doesn't show up anywhere and may come back to bite you." Consider the example of Intergraph Corp., a Nasdaq-listed software company based in Huntsville, Ala. In March 2005, it repurchased 5.4 million shares from Goldman Sachs Group Inc. in an ASR for a total of $150 million, or $27.74 a share. Because the buyback removed about 16% of the company's outstanding stock, it boosted earnings per share for the rest of 2005. But since the deal was struck, Intergraph's shares have risen significantly, hitting more than $50 early this year before pulling back some. The stock's rise already caused Intergraph to assume an increase in its outstanding shares in calculating diluted earnings per share, diminishing the buyback's impact. With final settlement scheduled for late this quarter, Intergraph last week said it might have to pay up to $83 million to Goldman in cash or shares when the deal concludes. If the company pays cash, that won't affect net income, but almost certainly would more than wipe out its per-share earnings for the first quarter, and possibly for all of 2006.
</t>
        </r>
        <r>
          <rPr>
            <sz val="10"/>
            <rFont val="Tahoma"/>
            <family val="0"/>
          </rPr>
          <t xml:space="preserve">
</t>
        </r>
      </text>
    </comment>
    <comment ref="B162" authorId="0">
      <text>
        <r>
          <rPr>
            <sz val="10"/>
            <rFont val="Arial"/>
            <family val="2"/>
          </rPr>
          <t xml:space="preserve">LT Lease Obligation = LT Lease Obligation minus amount due within 1 year.
</t>
        </r>
        <r>
          <rPr>
            <b/>
            <sz val="10"/>
            <rFont val="Arial"/>
            <family val="2"/>
          </rPr>
          <t>7/18/06</t>
        </r>
        <r>
          <rPr>
            <sz val="10"/>
            <rFont val="Arial"/>
            <family val="2"/>
          </rPr>
          <t xml:space="preserve"> WSJ: Up for Overhaul: Lease Accounting Rule Makers Aim to Rein In Off-the-Books Approaches, Possibly Exposing Billions
Accounting bodies on both sides of the Atlantic are expected tomorrow to begin a formal overhaul of rules on leases, potentially forcing companies to recognize billions of dollars in liabilities currently kept off their books. The joint effort by the Financial Accounting Standards Board in the U.S. and the International Accounting Standards Board in London to create new rules for leases comes after the Securities and Exchange Commission called last year for a revamp in a report critical of off-the-books arrangements like those that were instrumental in the implosion of Enron Corp. …In trying to bring more leases onto balance sheets, rule makers face a multiyear task likely to raise hackles among a wide array of businesses. Companies lease everything from personal computers to heavy equipment to corporate headquarters and stores. Currently, if leases for such items are structured to meet certain criteria, a company can keep them off its balance sheet and so report lower debt figures. Today's lease accounting lets companies in the Standard &amp; Poor's 500-stock index, for example, keep about $400 billion in liabilities off their books…. Leasing is also big business: While a large portion of leases relate to real estate, equipment leasing is a more than $200 billion-a-year industry in the U.S.… Businesses are expected to push back. … To determine whether a lease should be included on a balance sheet, current accounting rules test whether a company effectively takes ownership of the property or equipment being leased. But the rules also let companies and their advisers structure transactions so that they aren't considered to be taking ownership. That means they don't have to record an asset and corresponding liability on their books; instead, such information is included only in financial-statement footnotes. If, for example, a company can show that the present value of minimum lease payments is less than 90% of an asset's value, along with other criteria, the lease stays off the balance sheet. "But there are professionals out there who will run the calculations to make sure the present value comes to 89.999%," said J. Edward Ketz, an associate accounting professor at Pennsylvania State University, who calls current leasing accounting rules "ridiculous, absurd, contorted and illogical." Among S&amp;P 500 companies, more than 90% of leases have been kept off balance sheets….
</t>
        </r>
        <r>
          <rPr>
            <sz val="10"/>
            <rFont val="Tahoma"/>
            <family val="0"/>
          </rPr>
          <t xml:space="preserve">
</t>
        </r>
      </text>
    </comment>
    <comment ref="B146" authorId="0">
      <text>
        <r>
          <rPr>
            <sz val="10"/>
            <rFont val="Arial"/>
            <family val="2"/>
          </rPr>
          <t xml:space="preserve">Enron Avoided Income Taxes In 4 of 5 Years
New York Times
Jan 17, 2002. pg. A.1
Enron paid no income taxes in four of the last five years, using almost 900 subsidiaries in tax-haven countries and other techniques, an analysis of its financial reports to shareholders shows. It was also eligible for $382 million in tax refunds. …
The tax-haven subsidiaries enabled Enron to create partnerships to eliminate taxes using techniques that came under attack from the Treasury Department and the Internal Revenue Service during the Clinton administration.
The basic technique involves having profits go to a partner not subject to American taxes, like a bank in a tax-haven country. The partner, after taking its fee, then returns the profits in a form that is recognized as not taxable by American law.
Enron avoided taxes for another big reason: deductions for stock options. When executives exercise stock options the company takes a deduction on its corporate income tax return equal to the profit realized by the executive, even though it is not required to show an expense on its profit-and-loss statement to shareholders. The benefits to the company can be great, particularly if a soaring stock price leads to the exercise of large numbers of options. That was true at Enron when its shares were soaring in 1998 through 2000.
It is not clear from Enron's financial reports how much the tax-haven operations reduced the company's taxes. …
Indeed, the company paid taxes in only one of the years from 1996 to 2000, while the government paid the company hundreds of millions of dollars in refunds.
… </t>
        </r>
        <r>
          <rPr>
            <u val="single"/>
            <sz val="10"/>
            <rFont val="Arial"/>
            <family val="2"/>
          </rPr>
          <t>If shareholders had read just the large print in Enron's financial reports, they might have come away thinking the company did pay income taxes. The reports say the company paid hundreds of millions of dollars in corporate income taxes over the last five years. But company financial reports often disclose numbers different from what the companies actually pay because of such matters as when income is recognized and when expenses are deducted.  So only in the fine print -- the footnotes -- of Enron's reports does it become clear that no tax was due.</t>
        </r>
        <r>
          <rPr>
            <sz val="10"/>
            <rFont val="Arial"/>
            <family val="2"/>
          </rPr>
          <t xml:space="preserve">
</t>
        </r>
        <r>
          <rPr>
            <sz val="10"/>
            <rFont val="Tahoma"/>
            <family val="0"/>
          </rPr>
          <t xml:space="preserve">
</t>
        </r>
      </text>
    </comment>
    <comment ref="B47" authorId="0">
      <text>
        <r>
          <rPr>
            <b/>
            <sz val="10"/>
            <rFont val="Arial"/>
            <family val="2"/>
          </rPr>
          <t>6/27/06</t>
        </r>
        <r>
          <rPr>
            <sz val="10"/>
            <rFont val="Arial"/>
            <family val="2"/>
          </rPr>
          <t xml:space="preserve"> WSJ: Firms Ponder What Constitutes Cash
"Cash is king" goes the old investing saw. But cash is plenty of other things at many large companies. As it is with personal finances, cash is an important component of a company's balance sheet. Companies with lots of liquid money that is easy to get enjoy favorable loan terms, among other blessings. But auditors point to ways in which companies are stashing money in high-interest investments and calling it cash when, in fact, that money may not be readily available. Some companies had to restate earnings last year because their bookkeepers decided they had too broadly interpreted which of their investments could be considered cash. The Big Four accounting firms, led by PricewaterhouseCoopers, have since expanded the not-cash list to include more investments that are popular with corporate finance managers. Companies, unsurprisingly, aren't pleased. Last week the Association for Financial Professionals asked the nation's accounting regulator, the Financial Accounting Standards Board, to review the changes imposed by auditors and update its cash-accounting rules with a goal of preserving use of the cash-management tools. "We seem to have the Big Four usurping the FASB responsibility here in terms of due process," said James Kaitz, president of the association, which is made up of finance managers at about 5,000 U.S. companies who each manage $250 million to $1 billion of cash and "equivalents." In a letter to FASB Chairman Robert Herz, Mr. Kaitz wrote the current guideline for what constitutes cash and short-term investments "fails to recognize today's investment infrastructure." Some auditors are requiring exclusion of certain types of investments from cash while others aren't, leading to "significant uncertainty" among corporate-finance officials that FASB should settle, the letter added. Besides short-term debt known as commercial paper and Treasury securities, two common financial instruments used by finance managers are auction-rate securities and variable-rate demand notes, both of which deliver higher returns than government bonds. These securities are sold by various issuers and carry maturities up to 30 years, not exactly a short-term investment. But they are auctioned in frequent batches, helping to create a deep market for the securities. Given their liquidity, most companies have classified the securities as cash. The accounting rule governing cash was written in 1987, and holds that "short-term or highly liquid investments" can be considered cash. The rule doesn't specifically mention auction- and variable-rate securities, but the finance managers, bankers and others who use and trade the securities generally believe they are as good as cash. The variable-rate securities carry a "hard put" that entitles the holder to sell the security back to the issuer if the owner so chooses, and that put is backed up with a letter of credit that guarantees liquidity when the owner demands it, said Gregory White, managing director of short-term trading for Oppenheimer &amp; Co. The auction-rate instruments don't have the put feature, but "they do have the support of investment banks that make a market in these and carry millions of dollars of inventory and make sure it is a liquid market," Mr. White added.
In the spring, auditors began to look at auction-rate securities' liquidity after clients raised questions about how to book them, said Dave Kaplan, leader of accounting-consulting services at PricewaterhouseCoopers. Since then, the firm has repeated its concerns about treating the auction-rate securities as cash and has added variable-rate demand notes to its list of securities that companies "may also have inappropriately classified as cash equivalents." PricewaterhouseCoopers pointed out accounting rules generally consider cash-equivalent investments to be those with terms of three months or less. The rule "allows only slight leeway" for longer maturity investments and says nothing about "the frequency with which liquidity may be available through an auction, a put feature to a third party, or otherwise," the firm said in a bulletin to clients.
</t>
        </r>
        <r>
          <rPr>
            <sz val="10"/>
            <rFont val="Tahoma"/>
            <family val="0"/>
          </rPr>
          <t xml:space="preserve">
</t>
        </r>
      </text>
    </comment>
    <comment ref="B150" authorId="0">
      <text>
        <r>
          <rPr>
            <sz val="10"/>
            <rFont val="Arial"/>
            <family val="2"/>
          </rPr>
          <t>A tax deferred asset must be recorded for all potential tax benefits even if its realization is so low that immediate write-off through a deferred tax asset valuation is planned.  In cases of such immediate write-off, the tax value allowance has no effect on the current tax provision and CFFO should not be adjusted.</t>
        </r>
        <r>
          <rPr>
            <sz val="10"/>
            <rFont val="Tahoma"/>
            <family val="0"/>
          </rPr>
          <t xml:space="preserve">
==========================================================================
</t>
        </r>
        <r>
          <rPr>
            <b/>
            <sz val="10"/>
            <rFont val="Tahoma"/>
            <family val="2"/>
          </rPr>
          <t>11/28/05</t>
        </r>
        <r>
          <rPr>
            <sz val="10"/>
            <rFont val="Tahoma"/>
            <family val="0"/>
          </rPr>
          <t xml:space="preserve"> WSJ: Taxing Times
General Motors Corp. last week said big restructuring charges are just around the corner. It hasn't yet said what kind. But keep your eyes on this balance-sheet item: deferred-tax assets. These assets basically consist of tax-deductible losses and expenses carried forward from prior years, which can be used to offset future income-tax bills. They're valuable only to companies that are profitable and paying income taxes. General Motors, of course, hasn't been profitable for the past year. If GM concludes that it can't use all its tax assets, under accounting rules, the company would have to record a charge against net income to reflect their diminished value -- just like banks periodically take charges for bad loans. A big charge effectively would flag that GM's prospects for profits are bleak for the foreseeable future. As of Dec. 31, GM's net deferred-tax assets were $19.2 billion. That included a $3.4 billion </t>
        </r>
        <r>
          <rPr>
            <u val="single"/>
            <sz val="10"/>
            <rFont val="Tahoma"/>
            <family val="2"/>
          </rPr>
          <t>"valuation allowance" -- accounting lingo for the portion of the tax assets it expects to go unused.</t>
        </r>
        <r>
          <rPr>
            <sz val="10"/>
            <rFont val="Tahoma"/>
            <family val="0"/>
          </rPr>
          <t xml:space="preserve">  At Sept. 30, net deferred-tax assets were $21.8 billion; the allowance isn't disclosed in GM's quarterly filings. For a sense of how big these assets are, consider: GM's total shareholder equity at Sept. 30 was $22.4 billion. "It wouldn't surprise me if, in the near term, they announced a substantial increase" to the valuation allowance, says Charles Mulford, a Georgia Tech accounting professor. To be sure, he adds, GM could find ways to generate taxable income and avoid that, even if its operations keep losing money. For example, it could sell GMAC. Asked about the tax assets, a GM spokeswoman says "we have not done an adjustment at this point in time." Any such change, she says, "would be disclosed at the appropriate time." For outsiders, the problem is that "GM is the only one that has access to all the evidence," notes Jack Ciesielski, editor of the Analyst's Accounting Observer. "If you're an investor, and you think the future is going to be a lot like the recent past losses, you're going to be expecting a write-down." Should such an event come to pass, ignoring it could be perilous. Delta Air Lines, Delphi and Bethlehem Steel all took big charges to boost their allowances for deferred-tax assets -- shortly before filing for Chapter 11.
===================================================================
</t>
        </r>
        <r>
          <rPr>
            <b/>
            <sz val="10"/>
            <rFont val="Tahoma"/>
            <family val="2"/>
          </rPr>
          <t>7/21/06</t>
        </r>
        <r>
          <rPr>
            <sz val="10"/>
            <rFont val="Tahoma"/>
            <family val="0"/>
          </rPr>
          <t xml:space="preserve"> WSJ: Nortel's Appeal Is Also a Detraction Company Battles Suggestion It Write Down Key Credits; Billions of Dollars at Stake
Nortel Networks Corp., the Canadian telecommunications-equipment company that is looking to get back on track after years of losses, has billions of dollars in valuable credits that could aid its financial recovery. Trouble is, there is disagreement over whether those credits -- the company's largest asset -- should still be on its balance sheet. A recent report from research firm Glass, Lewis &amp; Co. says that company's string of losses suggests it might need to write down the value of tax credits earned in past years that have been held over to offset tax liabilities on future earnings. The company hasn't done so, citing the likelihood of near-term profits. Such a write-down could wipe out Nortel's shareholder equity, or the total of its assets less its liabilities. Nortel expects higher revenue this year and is taking a series of steps intended to bring its operations back to profitability. But any improvement would follow a series of losses in recent years, and those losses are an important factor in determining how to book the tax credits, Glass Lewis and other accounting observers say. As of March 31, the most recent figures available, Nortel had $3.9 billion in net deferred tax assets, an amount larger than any other asset on its balance sheet and one that dwarfed its $675 million in shareholder equity. </t>
        </r>
        <r>
          <rPr>
            <u val="single"/>
            <sz val="10"/>
            <rFont val="Tahoma"/>
            <family val="2"/>
          </rPr>
          <t>Deferred tax credits are valuable to a company only if it's posting profits. Without taxable profits, the company isn't generating tax liabilities against which it can use those credits and deductions, which often are good only for limited periods. Under accounting rules, a company is supposed to write down the value of its deferred tax assets -- or establish or increase a "valuation allowance" tied to them, in accounting language -- if it appears more likely that it won't be able to use some or all of them before they expire.</t>
        </r>
        <r>
          <rPr>
            <sz val="10"/>
            <rFont val="Tahoma"/>
            <family val="0"/>
          </rPr>
          <t xml:space="preserve"> Crucial in deciding whether to write down the credits is the company's history of recent losses. From 2003 to 2005, excluding a big 2005 charge for a lawsuit settlement, Nortel had a combined pretax operating loss of $218 million. The company continued that trend in the first quarter of 2006, with a pretax operating loss of $159 million. A Nortel spokesman said the company follows U.S. generally accepted accounting principles and wouldn't comment further. In securities filings, however, Nortel notes that it decided not to take write-downs on the tax credits because of its forecasts of future profits and because most of the credits won't expire for several years or more. But Jason Williams, the Glass Lewis analyst who wrote the firm's report on Nortel, said the company's series of losses "probably outweighs" the other factors in arguing for a write-down. "I think what you have to look at is the history." This isn't a new issue for Nortel. Since the end of 2002, the company has added less than $500 million to its valuation allowance, leaving billions of dollars of deferred tax assets alone. And in three of the past five quarters, Nortel has actually reduced its valuation allowance on a quarter-to-quarter basis. In other words, it essentially reversed a portion of the write-downs it had previously taken against its deferred tax assets. One of those reversals was tied to an acquisition, which accounting observers said makes sense. But one of the other reversals isn't so clear cut. In last year's fourth quarter, Nortel reduced its valuation allowance by $111 million. That added three cents a share to the company's earnings for the quarter by giving it an income-tax benefit on its earnings statement, instead of an expense. As it happens, that boost enabled Nortel to meet analysts' consensus earnings expectations for the quarter. What makes this change look especially odd is that in the following quarter, the first quarter of 2006, Nortel added back $90 million to its valuation allowance -- effectively re-establishing most of the write-down it had reversed just a quarter earlier. Mr. Williams said he's "skeptical" of a situation like that. He said, "It begs the question: Are they using this to massage their earnings?" In its 2005 annual report, Nortel said its valuation allowance in that year declined because of "foreign exchange, deferred taxes that expired during the year and tax return and other adjustments," offset in part by additional write-downs taken. Nortel has said it expects revenue growth in the high single digits this year and profit margins of about 40%. It is cutting costs and otherwise restructuring. "I am confident in the progress we are making in turning around Nortel and recreating a great company Mike Zafirovski, Nortel's president and chief executive, said in a statement last month. Yet the company is still hunting for profits to use the tax credits against: In the first quarter of this year, revenue dipped slightly from last year, and the company posted a net loss of $167 million. And in quarters to come, it appears the company is going to be paying a lot more in interest, since in recent months it has refinanced some of its debt at higher interest rates.
</t>
        </r>
      </text>
    </comment>
    <comment ref="B139" authorId="0">
      <text>
        <r>
          <rPr>
            <b/>
            <sz val="10"/>
            <rFont val="Arial"/>
            <family val="2"/>
          </rPr>
          <t>9/1/06</t>
        </r>
        <r>
          <rPr>
            <sz val="10"/>
            <rFont val="Arial"/>
            <family val="2"/>
          </rPr>
          <t xml:space="preserve"> WSJ: Where Accounting Meets Language How Firms Use 'On' or 'Of' In Citing Investment Returns May Cut Into Cash Flow
Consider this proposition: The choice of one little preposition can mean a big difference in how much cash a company appears to be generating. The fine distinction is the difference between return "on" investment and return "of" investment. Many companies are making a choice that, while not at all an impropriety, has the effect of making them look less capable than they really are in expanding their main operations. And that choice gets baked into the cash-flow statements closely watched by large investors. Specifically, these companies are misclassifying the cash dividends and distributions they receive from their investments in other companies. At some companies, like General Mills Inc., the misclassification can mean that tens of millions of dollars should be added to operating cash flow, according to Charles Mulford and Eugene Comiskey, two accounting professors at the Georgia Institute of Technology. At least one company, Schnitzer Steel Industries Inc., would have nearly doubled its operating cash flow last year if the distributions were handled the right way, according to a report by the professors. … Accounting rules say that when a company receives a cash return on an equity investment such as a joint venture, that money is like a dividend and should be recorded under operating cash flow, the most important and scrutinized part of the cash-flow statement. The distribution is being paid out of the earnings the investment is generating -- literally a return "on" investment. But when the money a company earns from another company is less than the distribution paid to it by that company, that means the joint venture or other investment entity had to dip into its capital to return some of the funds that were originally invested in order to pay the distribution. In that case, it is a return "of" investment, and accounting rules call for that sort of distribution to be counted under the less-significant category of investing cash flow. Professional investors pay less heed to investing cash flows, figuring that it is more important for a business to be good at expanding its main operations rather than investing money on the side. … For instance, General Mills reported receiving $83 million in dividends from several international joint ventures in fiscal 2005, and the food maker counted that money under investing cash flow. But because that amount was less than the income the company reported from the joint ventures, the $83 million belongs under operating cash flow, according to the Georgia Tech report. Such a reclassification would have lifted General Mills's operating cash flow by nearly 5%. … Schnitzer Steel Industries, on the other hand, decided to redo its cash-flow statements for the past three fiscal years to move its joint-venture distributions from investing to operating cash flow. The original placement under investing cash flow was "an error in classification," the company said in its restatement Wednesday. While the changes for fiscal 2004 and 2003 were minor, for 2005 the revised operating cash flow jumped 99%, to $146.3 million from the originally reported $73.5 million.</t>
        </r>
        <r>
          <rPr>
            <b/>
            <sz val="10"/>
            <rFont val="Tahoma"/>
            <family val="0"/>
          </rPr>
          <t xml:space="preserve">
</t>
        </r>
        <r>
          <rPr>
            <sz val="10"/>
            <rFont val="Tahoma"/>
            <family val="0"/>
          </rPr>
          <t xml:space="preserve">
</t>
        </r>
      </text>
    </comment>
    <comment ref="B74" authorId="0">
      <text>
        <r>
          <rPr>
            <sz val="10"/>
            <rFont val="Arial"/>
            <family val="2"/>
          </rPr>
          <t xml:space="preserve">"Other Current Assets" is a "soft" asset account where a substantial period-to-period increase may indicate an attempt to boost reported earnings by capitalizing operating costs that, perhaps, should have been expensed.  Further, CFFO could be enhanced if otherwise properly classified Current Assets are improperly classified as Long-Term Assets.
</t>
        </r>
        <r>
          <rPr>
            <b/>
            <sz val="10"/>
            <rFont val="Arial"/>
            <family val="2"/>
          </rPr>
          <t>5/8/96</t>
        </r>
        <r>
          <rPr>
            <sz val="10"/>
            <rFont val="Arial"/>
            <family val="2"/>
          </rPr>
          <t xml:space="preserve"> WSJ: Excel's Accounting Methods Raise Red Flags Among IPO Watchers
What has some people particularly concerned is Excel's accounting methods.E xcel </t>
        </r>
        <r>
          <rPr>
            <u val="single"/>
            <sz val="10"/>
            <rFont val="Arial"/>
            <family val="2"/>
          </rPr>
          <t>defers a large portion of the costs it incurs</t>
        </r>
        <r>
          <rPr>
            <sz val="10"/>
            <rFont val="Arial"/>
            <family val="2"/>
          </rPr>
          <t xml:space="preserve"> to sign up new subscribers -- $85 million in the first two months of 1996 alone. It also defers a smaller amount of revenue it receives for "management services," the fees the company charges its independent reps for managerial materials and such. Excel amortizes these costs and revenue over 12 months, the company notes in its prospectus, as a way to "appropriately match revenues and expenses." In essence, </t>
        </r>
        <r>
          <rPr>
            <u val="single"/>
            <sz val="10"/>
            <rFont val="Arial"/>
            <family val="2"/>
          </rPr>
          <t>the company is pushing a huge portion of expenses into the future. The net effect is that it substantially boosts reported earnings,</t>
        </r>
        <r>
          <rPr>
            <sz val="10"/>
            <rFont val="Arial"/>
            <family val="2"/>
          </rPr>
          <t xml:space="preserve"> making Excel appear healthier than it is. … [T]he strategy increased 1995 earnings by $22.7 million, or slightly more than half the company's reported net income of $44.4 million. While deferring expenses is an acceptable practice, accountants say it's aggressive and should raise red flags. They point out that cash flow from operations was $5.5 million in the red through the first two months of 1996. "Bad things happen" when net income is positive and cash from operations is negative, says Howard Schilit, an accounting professor at American University, Washington, D.C., and the author a book on how corporations improve their financial results through accounting gimmicks. … Mr. Schilit says, "is a good early-warning sign of a company that will have a substantial write-off in the future, or a restatement of its numbers." Either event can be bad news for a stock.
==========================================================================================
Software Capitalization Clouds Comparisons 
</t>
        </r>
        <r>
          <rPr>
            <b/>
            <sz val="10"/>
            <rFont val="Arial"/>
            <family val="2"/>
          </rPr>
          <t>5/26/06</t>
        </r>
        <r>
          <rPr>
            <sz val="10"/>
            <rFont val="Arial"/>
            <family val="2"/>
          </rPr>
          <t xml:space="preserve"> CFO.com:Although many companies expense their software development costs, according to a new study, differences in accounting approaches can give ''the impression those that are capitalizing are doing better financially.''
Fewer than 30 percent of software companies capitalize their development costs, according to a new study. But the companies that take a less conservative accounting approach and capitalize those costs do so at a high rate and make cross-industry comparisons difficult, says accounting professor Charles Mulford of the Georgia Institute of Technology.
Mulford, who conducted his study on "Capitalization of Software Development Costs" with MBA student Jack Roberts, reviewed the financial filings (generally from fiscal 2005) of 207 companies that develop software. Only 61 companies capitalized software development costs, they found, at a mean rate of 20 percent; about one-third of the companies capitalized those costs at a higher rate, with the highest at 82 percent.
CA 1999
Intangibles: Excess of cost over net assets acquired is being amortized by the straight-line method over the expected period of benefit, between 10 and 20 years. Costs of purchased software, acquired rights to market software products, and software development costs (costs incurred after development of a working model or a detailed program design) are capitalized and amortized by the straight-line method over five years or based on the product's useful economic life, commencing with product release. </t>
        </r>
        <r>
          <rPr>
            <u val="single"/>
            <sz val="10"/>
            <rFont val="Arial"/>
            <family val="2"/>
          </rPr>
          <t>Unamortized capitalized development costs included in other assets</t>
        </r>
        <r>
          <rPr>
            <sz val="10"/>
            <rFont val="Arial"/>
            <family val="2"/>
          </rPr>
          <t xml:space="preserve"> at March 31, 1999 and 1998 were $72 million and $62 million, respectively. Amortization of capitalized development costs was $18 million, $15 million, and $17 million for the fiscal years ended March 31, 1999, 1998, and 1997, respectively.
                                                                 Technological Feasibility                                               End of Revenues
                                                                ↓                                                                                                        ↓       
            (expense) Software Development     (capitalize) Available for Sale         (expense) 
          ↑                                                                                                      ↑ 
Begin Project                                                                                               Product Released
==========================================================================================
</t>
        </r>
        <r>
          <rPr>
            <b/>
            <sz val="10"/>
            <rFont val="Arial"/>
            <family val="2"/>
          </rPr>
          <t>5/18/04</t>
        </r>
        <r>
          <rPr>
            <sz val="10"/>
            <rFont val="Arial"/>
            <family val="2"/>
          </rPr>
          <t xml:space="preserve"> WSJ: At Nortel, Warning Signs Existed Months Ago; Reserves, Long-Term Assets May Harbor Discrepancies; Large Cuts Boosted Margins 
NORTEL NETWORKS Corp. isn't volunteering many facts about how half of its 2003 profit was faked. But this much, in hindsight, is clear: There were warning signs of possible accounting shenanigans that outsiders could have spotted months ago. ...Th ecompany said its internal review of the matter is focusing on "management's practices regarding accruals and provisions." And while 2003 net income will be halved, the company said, the overstated profit largely will be shifted into prior years' results, and there will be "no material impact" to prior periods' revenues or cash.… [I]t suggests that Nortel Networks' misdeeds probably are similar to the "cookie-jar reserves" seen in the past at Sunbeam Corp. and Xerox Corp. The way this trick works is that a company sets up excess provisions or liabilities on its balance sheet for future expenses that it doesn't really expect to incur. Then, it dips into the cookie jar during later periods and reverses the provisions to create the appearance of profit. Basically, it's a big paper shuffle.So, could an ordinary investor have sniffed out early on that something smelled funny at Nortel? Itzhak Sharav, a Columbia University accounting professor, thinks so and says the company's 2003 earnings release in January "should have raised eyebrows for several reasons." While that's little comfort to anybody who got blindsided, there are lessons to be drawn, namely how to spot what the accountants call "red flags" -- strange movements in a company's numbers that cry out for explanations by management and further digging by anyone holding its shares.
Chief among the red flags: While Nortel in January said income from continuing operations soared to $387 million last year from a loss of $3.29 billion in 2002, revenue went in the opposite direction, falling 7% to $9.81 billion. And by recording $2.17 billion in "special charges" to earnings in 2002 for various asset write-downs and restructuring activities, on top of $15.66 billion of "special charges" in 2001, Nortel relieved 2003 of many expenses that otherwise would have counted as routine operating costs. …Now for the big question: Which accounts were manipulated? … Meanwhile, Mr. Sharav says he's found some possible candidates:
-- </t>
        </r>
        <r>
          <rPr>
            <b/>
            <sz val="10"/>
            <rFont val="Arial"/>
            <family val="2"/>
          </rPr>
          <t>Reserves for accounts receivable</t>
        </r>
        <r>
          <rPr>
            <sz val="10"/>
            <rFont val="Arial"/>
            <family val="2"/>
          </rPr>
          <t xml:space="preserve">: This is the balance-sheet account that companies set up to estimate how much of their customers' bills will go unpaid. Normally, these provisions fluctuate roughly in tandem with receivables, or money that customers owe the company. Last year, Nortel's gross receivables remained basically flat at $2.62 billion. But the company cut its reserves for doubtful accounts by more than half, to $256 million from $517 million, boosting earnings. Still unclear is whether the reserves might have been set too high in 2002, slashed too much in 2003, or both. Whatever the case, … the cut was suspiciously large and boosted operating margins and net income.
-- </t>
        </r>
        <r>
          <rPr>
            <b/>
            <sz val="10"/>
            <rFont val="Arial"/>
            <family val="2"/>
          </rPr>
          <t>Inventory reserves</t>
        </r>
        <r>
          <rPr>
            <sz val="10"/>
            <rFont val="Arial"/>
            <family val="2"/>
          </rPr>
          <t xml:space="preserve">: Many Wall Street analysts cheered in January when Nortel said its gross profit -- revenue minus the cost of goods sold -- soared 22% to $4.61 billion in 2003. On a percentage basis, gross profit margins were an astonishing 47% in 2003, up from 35.7% in 2002. Mr. Sharav says the numbers suggest Nortel might have taken excessive inventory write-offs in 2002, artificially lowering the costs of goods sold in 2003 and thus boosting margins. At the end of 2001, Nortel's inventory reserves were equal to 31% of gross inventory. By the end of 2002, they were 52%. Nortel didn't release comparable year-end 2003 reserve figures in its January earnings news release.
-- </t>
        </r>
        <r>
          <rPr>
            <b/>
            <sz val="10"/>
            <rFont val="Arial"/>
            <family val="2"/>
          </rPr>
          <t>Other long-term assets</t>
        </r>
        <r>
          <rPr>
            <sz val="10"/>
            <rFont val="Arial"/>
            <family val="2"/>
          </rPr>
          <t xml:space="preserve">: This hodge-podge item on Nortel's balance sheet includes long-term customer receivables. And here, too, Nortel slashed its allowance for doubtful accounts last year, to $288 million from $736 million. As a percentage of the gross, the allowance fell to 35% of other long-term assets in 2003 from 45% a year earlier.
======================================================
</t>
        </r>
        <r>
          <rPr>
            <b/>
            <sz val="10"/>
            <rFont val="Arial"/>
            <family val="2"/>
          </rPr>
          <t>8/18/04</t>
        </r>
        <r>
          <rPr>
            <sz val="10"/>
            <rFont val="Arial"/>
            <family val="2"/>
          </rPr>
          <t xml:space="preserve"> WSJ: Helen of Troy Is Attracting Skeptics; Some Analysts Question Personal-Care Firm's Use of 'Capitalized' Costs
Diya Gullapalli
Helen of Troy Ltd., an El Paso, Texas, personal-care products maker whose accounting for certain costs and other practices has got skeptical analysts raising questions. The analysts' No. 1 concern: </t>
        </r>
        <r>
          <rPr>
            <u val="single"/>
            <sz val="10"/>
            <rFont val="Arial"/>
            <family val="2"/>
          </rPr>
          <t>"capitalized" costs -- that is, costs reported as assets. While most costs are supposed to be expensed immediately, accounting rules do allow some costs to be booked as assets, namely those that relate to the direct production of goods, so that they can be amortized over time</t>
        </r>
        <r>
          <rPr>
            <sz val="10"/>
            <rFont val="Arial"/>
            <family val="2"/>
          </rPr>
          <t xml:space="preserve">. </t>
        </r>
        <r>
          <rPr>
            <u val="single"/>
            <sz val="10"/>
            <rFont val="Arial"/>
            <family val="2"/>
          </rPr>
          <t>The idea is that those costs associated with future periods are expensed in the periods they affect.... The benefit of such treatment is that the costs get written off over time rather than in a single quarter, helping to smooth earnings.</t>
        </r>
        <r>
          <rPr>
            <sz val="10"/>
            <rFont val="Arial"/>
            <family val="2"/>
          </rPr>
          <t xml:space="preserve"> At Helen of Troy, whose products include hair-care and other appliances sold under licensed trade names such as Vidal Sassoon and Revlon, these costs pertain to inventory bought at a Hong Kong office, where the company has procurement and sales operations. But there's a debate about whether Helen of Troy is being too aggressive in its interpretation of the capitalized-costs rule.In its latest annual filing, Helen of Troy included a lengthy disclosure of these costs, stating that </t>
        </r>
        <r>
          <rPr>
            <u val="single"/>
            <sz val="10"/>
            <rFont val="Arial"/>
            <family val="2"/>
          </rPr>
          <t>"capitalized general and administrative expenses include all the expenses of operating the company's Hong Kong sourcing facility," as well as expenses incurred for production forecasting, product design, engineering and packaging.</t>
        </r>
        <r>
          <rPr>
            <sz val="10"/>
            <rFont val="Arial"/>
            <family val="2"/>
          </rPr>
          <t xml:space="preserve">o Sme analysts beg to differ that these expenses qualify as part of the actual production of goods, as accounting rules require. The </t>
        </r>
        <r>
          <rPr>
            <u val="single"/>
            <sz val="10"/>
            <rFont val="Arial"/>
            <family val="2"/>
          </rPr>
          <t>company's decision to lump procurement costs in with inventory, rather than treating them as quarterly general and administrative expenses, could have inflated earnings by more than 5% in the most-recent fiscal year, more than 9% the prior year and nearly 16% in the year before that</t>
        </r>
        <r>
          <rPr>
            <sz val="10"/>
            <rFont val="Arial"/>
            <family val="2"/>
          </rPr>
          <t xml:space="preserve">, these analysts note. The issue is particularly relevant as Helen of Troy expands and makes further use of capitalization. In June, for example, Helen of Troy completed its $273 million acquisition of household-gadget manufacturer OXO International, increasing sales about 25%. …To be sure, broad interpretation of the capitalization rules isn't necessarily contrary to generally accepted accounting principles. In their 2002 book, "The Financial Numbers Game: Detecting Creative Accounting Practices," Georgia Institute of Technology accounting Profs. Charles Mulford and Eugene Comiskey devote a 30-page chapter to "Aggressive Capitalization and Extended Amortization Policies." …Helen of Troy's capitalized general and administrative costs were only $4.7 million for the fiscal year ended Feb. 29. Still, to some critics, the treatment is part of a larger strategy of aggressive accounting. Another cause for concern, they say, is the company's classification of certain intangible assets as having indefinite lives, which means the company currently avoids writing these assets down and running more than $2 million in annual expenses through the income statement. Some critics also cite the company's reincorporation in Bermuda in 1994 to minimize its tax burden, a decision that has received scrutiny from both the U.S. Internal Revenue Service and Hong Kong Inland Revenue Department. "There is a moderate level of concern here," says Leah Townsend, a research analyst at Glass Lewis &amp; Co., a proxy-advisory firm in Broomfield, Colo., who recently issued a "Yellow Card Company Alert" on Helen of Troy highlighting the capitalization and other accounting issues. "Any of the items by themselves don't raise a flag, but together they do." In her report, Ms. Townsend also notes the company's "strong balance sheet, net income and cash-flow generation."… In the past few years, Helen of Troy has grown through operational improvements and acquisitions. Earnings rose more than 56% in fiscal 2004, and the company's stock has gained 30% since last August. Its debt is low, even after the company recently sold a $225 million note to help finance the OXO acquisition. But some analysts also say the business is getting too complicated. They point to Helen of Troy's growing dependence on brand licensing, substantial manufacturing contracts in Asia and the company's determination to expand through purchases like OXO that take it into barbecue, garden and automotive products. ...Recently, some companies' cost write-off practices have drawn the attention of the Securities and Exchange Commission….
=======================================================================================
Blockbuster filed a non-reliance 8-K covering its 2004 and 2003 financials; they’ll be restated in the 2005 10-K to be filed. Reason: after SEC discussions “over the past few months related to its accounting practices for the rental library and rental library activities, it was decided that Blockbuster’s rental library assets should be classified as a current asset. Consequently, additions to the library should be shown as an operating cash outflow in the statement of cash flows. …. Probably, the vast majority of Blockbuster’s library expenditures are rented out in the next twelve months; that’s the implication from the current asset classification. … The classification implies that the value of the library is realized near-term; the emphasis on new releases reinforces that implication. And </t>
        </r>
        <r>
          <rPr>
            <u val="single"/>
            <sz val="10"/>
            <rFont val="Arial"/>
            <family val="2"/>
          </rPr>
          <t>additions to current assets are, of course, operating cash outflows.</t>
        </r>
        <r>
          <rPr>
            <sz val="10"/>
            <rFont val="Arial"/>
            <family val="2"/>
          </rPr>
          <t xml:space="preserve"> That wreaks some unfavorable changes in Blockbuster’s financials. … </t>
        </r>
        <r>
          <rPr>
            <u val="single"/>
            <sz val="10"/>
            <rFont val="Arial"/>
            <family val="2"/>
          </rPr>
          <t>The shift of library assets from non-current to current classification improves the firm’s current position, naturally, but it makes for some radical changes in the cash flow statement.</t>
        </r>
        <r>
          <rPr>
            <sz val="10"/>
            <rFont val="Arial"/>
            <family val="2"/>
          </rPr>
          <t xml:space="preserve"> For 2004, the cash from operations ratchets down from a positive $1,215 million to a positive $417 million; for 2003, from a positive $1,430.3 million to a positive $$593.7 million. For the nine months reported in 2005, the positive cash flow of $492.4 million turns into a negative $146.1 million.
==================================================================================
</t>
        </r>
        <r>
          <rPr>
            <b/>
            <sz val="10"/>
            <rFont val="Arial"/>
            <family val="2"/>
          </rPr>
          <t>9/12/06</t>
        </r>
        <r>
          <rPr>
            <sz val="10"/>
            <rFont val="Arial"/>
            <family val="2"/>
          </rPr>
          <t xml:space="preserve"> WSJ: Expanding Investigations Increase the Heat on Dell
The hole for Dell Inc. seems to keep getting deeper.The computer maker said it would delay filing its fiscal second-quarter report because of a widening Securities and Exchange Commission investigation and its own probe into its financial accounting. … Dell isn't ruling out needing to restate prior results. …Dell was already being investigated by the SEC for the timing with which it recorded its revenue. Yesterday, Dell said in a statement that the investigations indicated potential issues "relating to accruals, reserves and other balance sheet items." …Companies use accruals and reserves when they sell services but deliver them at a later date. In Dell's case, the company typically sets aside funds from current operations to cover the cost of future warranty claims.Dell said that in responding to the SEC in mid-August, it discovered information that "raises potential issues" related to the fiscal years before 2006. …While Dell declined to give any other details of its possible financial misstatements, accounting experts said the company could potentially have engaged in "cookie-jar reserves," which have also been seen at Xerox Corp. and Sunbeam Corp.When using "cookie-jar reserves," a company is in effect creating a rainy day fund by setting up excess provisions on its balance sheet for future expenses that it doesn't truly expect to incur. It can then dip into the jar in leaner times to create the appearance of profit. In a report in November, accounting expert Albert Meyer, then at research firm 2nd Opinion Research, wrote that he found one "cookie-jar reserve" that Dell created following its fiscal 2005 results. In that instance, Dell repatriated $4.1 billion in foreign earnings in its fiscal 2005.The repatriation tax charge is 5.25%, meaning the tax provision Dell should have taken would have amounted to $215 million. Instead, Mr. Meyer said in his report, the company accrued $280 million, resulting in a $65 million "cookie jar." Such a tactic could have added 5% to Dell's earnings-per-share growth rate in fiscal 2006, Mr. Meyer calculated. "They overaccrued," Mr. Meyer -- now president of money-management firm Bastiat Capital in Plano, Texas -- said in an interview. In his report, he wrote that such a tactic "smells."
NOTE 3 — Income Taxes
The provision for income taxes consists of the following:
Fiscal Year Ended
February 3, January 28, January 30,
2006 2005 2004
(in millions)
Current:
 Domestic      $ 1,075 $ 984 $ 969
 Foreign            259    209    132
Tax repatriation (benefit) charge           (85)   280      —
Deferred            (247)   (71)    (22)
Provision for income taxes       $ 1,002 $ 1,402 $ 1,079
…
Net deferred tax asset       $ 717 $ 431
Current portion (included in other current assets)   $ 441 $ 425
Non-current portion (included in other non-current assets)     276        6
Net deferred tax asset       $ 717 $ 431
…
The income tax benefits attributable to the tax status of these subsidiaries were estimated to be approximately $364 million ($0.15 per share) in fiscal 2006, $280 million ($0.11 per share) in fiscal 2005, and $210 million ($0.08 per share) in fiscal 2004.
The effective tax rate differed from the statutory U.S. federal income tax rate as follows:
Fiscal Year Ended
February 3, January 28, January 30,
2006 2005 2004
Fiscal Year Ended
February 3, January 28, January 30,
2006 2005 2004
U.S. federal statutory rate      35.0% 35.0% 35.0%
Foreign income taxed at different rates     (13.8) (11.6) (7.3)
Tax repatriation (benefit) charge       (1.9)    6.3   —
Other            2.6     1.8    1.3
Effective tax rate       21.9% 31.5% 29.0%
The reduction in Dell’s fiscal 2006 effective tax rate, compared to fiscal 2005 and fiscal 2004, is due to the aforementioned tax repatriation charge and a higher proportion of operating profits attributable to foreign jurisdictions which are taxed at lower rates.
.S. federal statutory rate      35.0% 35.0% 35.0%
Foreign income taxed at different rates     (13.8) (11.6) (7.3)
Tax repatriation (benefit) charge       (1.9)    6.3   —
Other            2.6     1.8    1.3
Effective tax rate       21.9% 31.5% 29.0%
The reduction in Dell’s fiscal 2006 effective tax rate, compared to fiscal 2005 and fiscal 2004, is due to the aforementioned tax repatriation charge and a higher proportion of operating profits attributable to foreign jurisdictions which are taxed at lower rates.
vFiscal Year Ended
February 3, January 28, January 30,
2006 2005 2004
U.S. federal statutory rate      35.0% 35.0% 35.0%
Foreign income taxed at different rates     (13.8) (11.6) (7.3)
Tax repatriation (benefit) charge       (1.9)    6.3   —
Other            2.6     1.8    1.3
Effective tax rate       21.9% 31.5% 29.0%
The reduction in Dell’s fiscal 2006 effective tax rate, compared to fiscal 2005 and fiscal 2004, is due to the aforementioned tax repatriation charge and a higher proportion of operating profits attributable to foreign jurisdictions which are taxed at lower rates</t>
        </r>
      </text>
    </comment>
    <comment ref="B46" authorId="0">
      <text>
        <r>
          <rPr>
            <b/>
            <sz val="9"/>
            <rFont val="Tahoma"/>
            <family val="0"/>
          </rPr>
          <t xml:space="preserve">1/9/09 </t>
        </r>
        <r>
          <rPr>
            <sz val="10"/>
            <rFont val="Arial"/>
            <family val="2"/>
          </rPr>
          <t xml:space="preserve">WSJ: Pricewaterhouse Defends Its Audit Procedures 
Another warning sign was a sharp increase in assets held in the company's bank deposits.
</t>
        </r>
      </text>
    </comment>
  </commentList>
</comments>
</file>

<file path=xl/sharedStrings.xml><?xml version="1.0" encoding="utf-8"?>
<sst xmlns="http://schemas.openxmlformats.org/spreadsheetml/2006/main" count="191" uniqueCount="175">
  <si>
    <t>HISTORICAL  ANALYSIS</t>
  </si>
  <si>
    <t>XYZ CORP</t>
  </si>
  <si>
    <t>INCOME STATEMENT</t>
  </si>
  <si>
    <t xml:space="preserve">(000) OMITTED   YR END: </t>
  </si>
  <si>
    <t>19XX</t>
  </si>
  <si>
    <t>20XX</t>
  </si>
  <si>
    <t>Net Sales</t>
  </si>
  <si>
    <t>Cost Of Goods Sold</t>
  </si>
  <si>
    <t xml:space="preserve">  GROSS PROFIT</t>
  </si>
  <si>
    <t>Sell General Adm</t>
  </si>
  <si>
    <t>R&amp;D</t>
  </si>
  <si>
    <t>Advertising</t>
  </si>
  <si>
    <t>Pre-Opening</t>
  </si>
  <si>
    <t>Executive Salaries</t>
  </si>
  <si>
    <t>Oper Exp Rentals</t>
  </si>
  <si>
    <t>Fixed Charges</t>
  </si>
  <si>
    <t>Other Oper Expense</t>
  </si>
  <si>
    <t xml:space="preserve">  TOTAL OPER EXP</t>
  </si>
  <si>
    <t xml:space="preserve">  OPER PROFIT</t>
  </si>
  <si>
    <t>Other Income</t>
  </si>
  <si>
    <t>Extra Item (Net)</t>
  </si>
  <si>
    <t>Other Expense</t>
  </si>
  <si>
    <t>Interest Expense</t>
  </si>
  <si>
    <t>Minority Interest (+)</t>
  </si>
  <si>
    <t xml:space="preserve">  PRE TAX PROFIT</t>
  </si>
  <si>
    <t>Income Tax</t>
  </si>
  <si>
    <t xml:space="preserve">  NET PROFIT</t>
  </si>
  <si>
    <t>BALANCE SHEET</t>
  </si>
  <si>
    <t>Cash</t>
  </si>
  <si>
    <t>Mkt. Securities</t>
  </si>
  <si>
    <t>Acct Receivable</t>
  </si>
  <si>
    <t xml:space="preserve">  Allow Bad Debt (-)</t>
  </si>
  <si>
    <t>Total Inventory</t>
  </si>
  <si>
    <t xml:space="preserve">  Raw Materials</t>
  </si>
  <si>
    <t xml:space="preserve">  Work-in-Process</t>
  </si>
  <si>
    <t xml:space="preserve">  Finished Goods</t>
  </si>
  <si>
    <t xml:space="preserve">  LIFO Reserve (-)</t>
  </si>
  <si>
    <t>Tax Refund Receivable</t>
  </si>
  <si>
    <t>DIT</t>
  </si>
  <si>
    <t>Prepaids &amp; Other</t>
  </si>
  <si>
    <t xml:space="preserve">  TOT CURR ASSET</t>
  </si>
  <si>
    <t>Land</t>
  </si>
  <si>
    <t>Buildings</t>
  </si>
  <si>
    <t>Mach &amp; Equipment</t>
  </si>
  <si>
    <t>Furn, Fixt &amp; Other</t>
  </si>
  <si>
    <t>Constr In Progress</t>
  </si>
  <si>
    <t xml:space="preserve">  Acm Depr &amp; Amt (-)</t>
  </si>
  <si>
    <t>NET FIXED ASSETS</t>
  </si>
  <si>
    <t>Contracts In Progress</t>
  </si>
  <si>
    <t>Investment in Sub</t>
  </si>
  <si>
    <t>Prepaid Retirement Plans</t>
  </si>
  <si>
    <t>Intangibles (Net)</t>
  </si>
  <si>
    <t>Other</t>
  </si>
  <si>
    <t xml:space="preserve">  TOTAL ASSETS</t>
  </si>
  <si>
    <t>Commercial Paper</t>
  </si>
  <si>
    <t>Notes Payable</t>
  </si>
  <si>
    <t>LTD Current</t>
  </si>
  <si>
    <t>Accts Payable</t>
  </si>
  <si>
    <t>Deferred Revenues</t>
  </si>
  <si>
    <t>Dividends Payable</t>
  </si>
  <si>
    <t>Income Tax Payable</t>
  </si>
  <si>
    <t>Taxes Non-Income</t>
  </si>
  <si>
    <t>Marketing &amp; Distrib</t>
  </si>
  <si>
    <t>Employee Compens</t>
  </si>
  <si>
    <t>Customer Vol Discts</t>
  </si>
  <si>
    <t xml:space="preserve">Rent </t>
  </si>
  <si>
    <t>Insurance</t>
  </si>
  <si>
    <t>Warranty Costs</t>
  </si>
  <si>
    <t xml:space="preserve">  TOTAL CURR LIAB</t>
  </si>
  <si>
    <t>LTD</t>
  </si>
  <si>
    <t>Repurch Agrm Oblig</t>
  </si>
  <si>
    <t>Notes</t>
  </si>
  <si>
    <t>Bonds</t>
  </si>
  <si>
    <t>Other - Non-Int Debt</t>
  </si>
  <si>
    <t>Post Retirement Obligation</t>
  </si>
  <si>
    <t>Subordinated Debt</t>
  </si>
  <si>
    <t xml:space="preserve">  TOTAL LIABILITIES</t>
  </si>
  <si>
    <t>Minority Interest</t>
  </si>
  <si>
    <t>Reserves</t>
  </si>
  <si>
    <t>Forgn Curr Transl Adj</t>
  </si>
  <si>
    <t>Min Pension Liab Adj</t>
  </si>
  <si>
    <t>Stock Option Loans</t>
  </si>
  <si>
    <t>Cumm Unreal Inv G/L</t>
  </si>
  <si>
    <t>Deferred Compensation (-)</t>
  </si>
  <si>
    <t>Treasury Stock (-)</t>
  </si>
  <si>
    <t>Retained Earnings</t>
  </si>
  <si>
    <t>Paid-In-Capital</t>
  </si>
  <si>
    <t>Preferred Stock A</t>
  </si>
  <si>
    <t>Preferred Stock B</t>
  </si>
  <si>
    <t>Common Stock A</t>
  </si>
  <si>
    <t>Common Stock B</t>
  </si>
  <si>
    <t xml:space="preserve">  TOT NET WORTH</t>
  </si>
  <si>
    <t xml:space="preserve">  TOT LIAB + NW</t>
  </si>
  <si>
    <t>MISCELLANEOUS DATA</t>
  </si>
  <si>
    <t>Common Dividends</t>
  </si>
  <si>
    <t>Depreciation</t>
  </si>
  <si>
    <t>Other Non Cash Chg</t>
  </si>
  <si>
    <t xml:space="preserve">  = Depletion</t>
  </si>
  <si>
    <t xml:space="preserve">  + Amortization</t>
  </si>
  <si>
    <t xml:space="preserve">  -  G/L On Sale Secs</t>
  </si>
  <si>
    <t xml:space="preserve">  -  G/L On Sale Land</t>
  </si>
  <si>
    <t xml:space="preserve">  -  Equity Earnings</t>
  </si>
  <si>
    <t xml:space="preserve">  + Equity Dividends</t>
  </si>
  <si>
    <t xml:space="preserve">  + Other</t>
  </si>
  <si>
    <t>Preferred Dividends</t>
  </si>
  <si>
    <t>Other Fixed Chg</t>
  </si>
  <si>
    <t>Costs Capitalized</t>
  </si>
  <si>
    <t>Int Exp Capitalized</t>
  </si>
  <si>
    <t>CF Interest Exp Paid</t>
  </si>
  <si>
    <t>CF Income Tax Paid</t>
  </si>
  <si>
    <t>Defer Inc Taxes (+)</t>
  </si>
  <si>
    <t>CFFO Def Inc Tax (+)</t>
  </si>
  <si>
    <t xml:space="preserve">Bal Sh Change DFIT </t>
  </si>
  <si>
    <t>XXX</t>
  </si>
  <si>
    <t>Tax Val Allowance</t>
  </si>
  <si>
    <t>Capital Expenditures</t>
  </si>
  <si>
    <t>Proceeds Asset Sale</t>
  </si>
  <si>
    <t>Maintenance Exp.</t>
  </si>
  <si>
    <t># Yr-End Employees</t>
  </si>
  <si>
    <t>Accountants:</t>
  </si>
  <si>
    <t>Audit Fees</t>
  </si>
  <si>
    <t>Non-Audit Fees</t>
  </si>
  <si>
    <t>Commitments and Contingencies:</t>
  </si>
  <si>
    <t>Total Amount</t>
  </si>
  <si>
    <t>Depreciation &amp; Amortization Estimates of Useful Asset Lives (Years):</t>
  </si>
  <si>
    <t>Mach &amp; Equip</t>
  </si>
  <si>
    <t>Goodwill</t>
  </si>
  <si>
    <t>Investments:</t>
  </si>
  <si>
    <t>Held-Maturity</t>
  </si>
  <si>
    <t>Trading</t>
  </si>
  <si>
    <t>Available-Sale</t>
  </si>
  <si>
    <t>PENSION + POST-RETIREMENT PLAN(S) DATA</t>
  </si>
  <si>
    <t>Smoothing or Pure Market Values?</t>
  </si>
  <si>
    <t>FV Plan Assets</t>
  </si>
  <si>
    <t>Projected Bene Oblig</t>
  </si>
  <si>
    <t>Assumed Rate of Return</t>
  </si>
  <si>
    <t>Funded Status</t>
  </si>
  <si>
    <t>Expected Return</t>
  </si>
  <si>
    <t>Actual Return</t>
  </si>
  <si>
    <t>Recognized on BalSheet</t>
  </si>
  <si>
    <t>OperStm Net CR/Cost</t>
  </si>
  <si>
    <t>STOCK  DATA</t>
  </si>
  <si>
    <t># C/S Outstanding</t>
  </si>
  <si>
    <t># Diluted C/S Outstd</t>
  </si>
  <si>
    <t>$ Amt Dilution Adjstm</t>
  </si>
  <si>
    <t>Treasury Stk Repur</t>
  </si>
  <si>
    <t>Proceeds Ex Stk Opt</t>
  </si>
  <si>
    <t>Stk Option Tax Bene</t>
  </si>
  <si>
    <t>Stk Opt Compensation</t>
  </si>
  <si>
    <t># Shares Under Option</t>
  </si>
  <si>
    <t>Wted Avg Price/Opt Shr</t>
  </si>
  <si>
    <t>STOCK  MARKET  DATA</t>
  </si>
  <si>
    <t>High  Price</t>
  </si>
  <si>
    <t>Low  Price</t>
  </si>
  <si>
    <t>Last Price</t>
  </si>
  <si>
    <t xml:space="preserve">NOTE:  </t>
  </si>
  <si>
    <t>Copyright  1996</t>
  </si>
  <si>
    <t>FINANCIAL  STATEMENT  ANALYSIS</t>
  </si>
  <si>
    <t>All Rights Reserved</t>
  </si>
  <si>
    <t>Serial  # HAA-A-9999-0001</t>
  </si>
  <si>
    <t>IMPORTANT:</t>
  </si>
  <si>
    <t>Securitization of A/Rs</t>
  </si>
  <si>
    <t>LT Lease Obligations</t>
  </si>
  <si>
    <t>INFORMATION  OBTAINED  FROM  SOURCES  BELIEVED  TO  BE  RELIABLE, BUT  ITS  ACCURACY  AND  COMPLETENESS</t>
  </si>
  <si>
    <t>AND  ANY  OPINIONS  BASED THEREON  ARE  NOT  GUARANTEED.  IT SHOULD NOT BE CONSTRUED TO BE A</t>
  </si>
  <si>
    <t>RECOMMENDATION FOR THE PURCHASE, RETENTION, OR SALE OF THE SECURITIES OF THE COMPANY MENTIONED.</t>
  </si>
  <si>
    <t xml:space="preserve"> ALL RIGHTS RESERVED.</t>
  </si>
  <si>
    <t>ANY  REPRODUCTION  OR  REDISTRIBUTION  OF  THIS  SOFTWARE IS EXPRESSLY PROHIBITED AND MAY RESULT IN</t>
  </si>
  <si>
    <t>SEVERE  CIVIL  AND/OR  CRIMINAL  PENALTIES.</t>
  </si>
  <si>
    <t xml:space="preserve">ALL  WARRANTIES,  EITHER  EXPRESS  OR  IMPLIED,  INCLUDING, BUT  NOT  LIMITED  TO,  WARRANTIES  OF  </t>
  </si>
  <si>
    <t xml:space="preserve">MERCHANTABILITY  AND FITNESS  FOR  A  PARTICULAR  PURPOSE, ARE DISCLAIMED.  </t>
  </si>
  <si>
    <t>Σ Square Footage</t>
  </si>
  <si>
    <t>FSA@ConcernedShareholders.com</t>
  </si>
  <si>
    <t>Stock Based Comp</t>
  </si>
  <si>
    <t>Excess Tax Benefit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</si>
</sst>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0.000_);[Red]\(#,##0.000\)"/>
    <numFmt numFmtId="168" formatCode="#,##0.0000_);[Red]\(#,##0.0000\)"/>
    <numFmt numFmtId="169" formatCode="0.000"/>
    <numFmt numFmtId="170" formatCode="0.000%"/>
    <numFmt numFmtId="171" formatCode="000\-00\-0000"/>
    <numFmt numFmtId="172" formatCode="_(* #,##0_);_(* \(#,##0\);_(* &quot;-&quot;??_);_(@_)"/>
    <numFmt numFmtId="173" formatCode="#,##0.0"/>
    <numFmt numFmtId="174" formatCode="_(* #,##0.0_);_(* \(#,##0.0\);_(* &quot;-&quot;??_);_(@_)"/>
    <numFmt numFmtId="175" formatCode="_(* #,##0.000_);_(* \(#,##0.000\);_(* &quot;-&quot;??_);_(@_)"/>
    <numFmt numFmtId="176" formatCode="_(* #,##0.0000_);_(* \(#,##0.0000\);_(* &quot;-&quot;??_);_(@_)"/>
    <numFmt numFmtId="177" formatCode="0.00_);[Red]\(0.00\)"/>
    <numFmt numFmtId="178" formatCode="0_);[Red]\(0\)"/>
    <numFmt numFmtId="179" formatCode="_(&quot;$&quot;* #,##0.000_);_(&quot;$&quot;* \(#,##0.000\);_(&quot;$&quot;* &quot;-&quot;??_);_(@_)"/>
    <numFmt numFmtId="180" formatCode="0.E+00"/>
    <numFmt numFmtId="181" formatCode="&quot;$&quot;#,##0.00"/>
    <numFmt numFmtId="182" formatCode="0.0_);[Red]\(0.0\)"/>
    <numFmt numFmtId="183" formatCode="0.0000"/>
    <numFmt numFmtId="184" formatCode="0.00_);\(0.00\)"/>
    <numFmt numFmtId="185" formatCode="0_);\(0\)"/>
    <numFmt numFmtId="186" formatCode="#,##0.000_);\(#,##0.000\)"/>
    <numFmt numFmtId="187" formatCode="0.0_);\(0.0\)"/>
    <numFmt numFmtId="188" formatCode="&quot;Yes&quot;;&quot;Yes&quot;;&quot;No&quot;"/>
    <numFmt numFmtId="189" formatCode="&quot;True&quot;;&quot;True&quot;;&quot;False&quot;"/>
    <numFmt numFmtId="190" formatCode="&quot;On&quot;;&quot;On&quot;;&quot;Off&quot;"/>
    <numFmt numFmtId="191" formatCode="[$€-2]\ #,##0.00_);[Red]\([$€-2]\ #,##0.00\)"/>
    <numFmt numFmtId="192" formatCode="#,##0.00000_);[Red]\(#,##0.00000\)"/>
    <numFmt numFmtId="193" formatCode="0.000000"/>
    <numFmt numFmtId="194" formatCode="0.0000000"/>
    <numFmt numFmtId="195" formatCode="0.00000"/>
    <numFmt numFmtId="196" formatCode="#,##0.0000_);\(#,##0.0000\)"/>
  </numFmts>
  <fonts count="26">
    <font>
      <sz val="10"/>
      <name val="Arial"/>
      <family val="0"/>
    </font>
    <font>
      <sz val="10"/>
      <name val="MS Sans Serif"/>
      <family val="0"/>
    </font>
    <font>
      <u val="single"/>
      <sz val="8.5"/>
      <color indexed="36"/>
      <name val="MS Sans Serif"/>
      <family val="0"/>
    </font>
    <font>
      <u val="single"/>
      <sz val="8.5"/>
      <color indexed="12"/>
      <name val="MS Sans Serif"/>
      <family val="0"/>
    </font>
    <font>
      <sz val="18"/>
      <name val="MS Sans Serif"/>
      <family val="0"/>
    </font>
    <font>
      <b/>
      <sz val="18"/>
      <name val="MS Sans Serif"/>
      <family val="2"/>
    </font>
    <font>
      <sz val="18"/>
      <name val="Arial"/>
      <family val="2"/>
    </font>
    <font>
      <b/>
      <sz val="10"/>
      <name val="Arial"/>
      <family val="2"/>
    </font>
    <font>
      <b/>
      <sz val="10"/>
      <name val="MS Sans Serif"/>
      <family val="2"/>
    </font>
    <font>
      <sz val="10"/>
      <color indexed="9"/>
      <name val="Arial"/>
      <family val="2"/>
    </font>
    <font>
      <sz val="9"/>
      <name val="Arial"/>
      <family val="2"/>
    </font>
    <font>
      <sz val="8"/>
      <name val="Arial"/>
      <family val="2"/>
    </font>
    <font>
      <b/>
      <i/>
      <sz val="12"/>
      <name val="Arial"/>
      <family val="2"/>
    </font>
    <font>
      <b/>
      <sz val="8"/>
      <name val="Tahoma"/>
      <family val="2"/>
    </font>
    <font>
      <sz val="8"/>
      <name val="Tahoma"/>
      <family val="0"/>
    </font>
    <font>
      <sz val="10"/>
      <name val="Tahoma"/>
      <family val="2"/>
    </font>
    <font>
      <b/>
      <sz val="10"/>
      <name val="Tahoma"/>
      <family val="0"/>
    </font>
    <font>
      <u val="single"/>
      <sz val="10"/>
      <name val="Tahoma"/>
      <family val="2"/>
    </font>
    <font>
      <i/>
      <sz val="10"/>
      <name val="Arial"/>
      <family val="2"/>
    </font>
    <font>
      <u val="single"/>
      <sz val="10"/>
      <name val="Arial"/>
      <family val="2"/>
    </font>
    <font>
      <i/>
      <sz val="10"/>
      <name val="Tahoma"/>
      <family val="2"/>
    </font>
    <font>
      <b/>
      <u val="single"/>
      <sz val="10"/>
      <name val="Arial"/>
      <family val="2"/>
    </font>
    <font>
      <b/>
      <sz val="10"/>
      <name val="Times New Roman"/>
      <family val="1"/>
    </font>
    <font>
      <b/>
      <u val="single"/>
      <sz val="8.5"/>
      <color indexed="12"/>
      <name val="Times New Roman"/>
      <family val="1"/>
    </font>
    <font>
      <b/>
      <sz val="9"/>
      <name val="Tahoma"/>
      <family val="0"/>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13">
    <xf numFmtId="0" fontId="0" fillId="0" borderId="0" xfId="0" applyAlignment="1">
      <alignment/>
    </xf>
    <xf numFmtId="0" fontId="4" fillId="0" borderId="0" xfId="29" applyFont="1" applyProtection="1">
      <alignment/>
      <protection/>
    </xf>
    <xf numFmtId="0" fontId="4" fillId="0" borderId="0" xfId="29" applyFont="1" applyProtection="1">
      <alignment/>
      <protection hidden="1"/>
    </xf>
    <xf numFmtId="0" fontId="5" fillId="0" borderId="0" xfId="29" applyFont="1" applyProtection="1">
      <alignment/>
      <protection hidden="1"/>
    </xf>
    <xf numFmtId="0" fontId="4" fillId="0" borderId="0" xfId="29" applyFont="1" applyProtection="1">
      <alignment/>
      <protection locked="0"/>
    </xf>
    <xf numFmtId="0" fontId="6" fillId="0" borderId="0" xfId="29" applyFont="1" applyProtection="1">
      <alignment/>
      <protection hidden="1"/>
    </xf>
    <xf numFmtId="0" fontId="4" fillId="0" borderId="0" xfId="29" applyFont="1">
      <alignment/>
      <protection/>
    </xf>
    <xf numFmtId="0" fontId="0" fillId="0" borderId="0" xfId="29" applyFont="1" applyProtection="1">
      <alignment/>
      <protection hidden="1"/>
    </xf>
    <xf numFmtId="0" fontId="7" fillId="0" borderId="0" xfId="29" applyFont="1" applyProtection="1">
      <alignment/>
      <protection hidden="1"/>
    </xf>
    <xf numFmtId="0" fontId="0" fillId="0" borderId="0" xfId="29" applyFont="1" applyProtection="1">
      <alignment/>
      <protection locked="0"/>
    </xf>
    <xf numFmtId="0" fontId="1" fillId="0" borderId="0" xfId="29" applyProtection="1">
      <alignment/>
      <protection hidden="1"/>
    </xf>
    <xf numFmtId="0" fontId="1" fillId="0" borderId="0" xfId="29">
      <alignment/>
      <protection/>
    </xf>
    <xf numFmtId="0" fontId="7" fillId="0" borderId="0" xfId="29" applyFont="1" applyAlignment="1" applyProtection="1">
      <alignment horizontal="left"/>
      <protection locked="0"/>
    </xf>
    <xf numFmtId="0" fontId="0" fillId="0" borderId="0" xfId="29" applyFont="1" applyBorder="1" applyAlignment="1" applyProtection="1">
      <alignment horizontal="centerContinuous"/>
      <protection locked="0"/>
    </xf>
    <xf numFmtId="0" fontId="0" fillId="0" borderId="0" xfId="29" applyFont="1" applyAlignment="1" applyProtection="1">
      <alignment horizontal="centerContinuous"/>
      <protection locked="0"/>
    </xf>
    <xf numFmtId="0" fontId="0" fillId="0" borderId="0" xfId="29" applyFont="1" applyAlignment="1" applyProtection="1">
      <alignment/>
      <protection locked="0"/>
    </xf>
    <xf numFmtId="0" fontId="0" fillId="0" borderId="0" xfId="29" applyFont="1" applyAlignment="1" applyProtection="1">
      <alignment horizontal="centerContinuous"/>
      <protection hidden="1"/>
    </xf>
    <xf numFmtId="0" fontId="7" fillId="0" borderId="0" xfId="29" applyFont="1" applyAlignment="1" applyProtection="1">
      <alignment/>
      <protection hidden="1"/>
    </xf>
    <xf numFmtId="0" fontId="0" fillId="0" borderId="0" xfId="29" applyFont="1" applyAlignment="1" applyProtection="1">
      <alignment horizontal="left"/>
      <protection locked="0"/>
    </xf>
    <xf numFmtId="0" fontId="7" fillId="0" borderId="0" xfId="29" applyFont="1" applyProtection="1">
      <alignment/>
      <protection locked="0"/>
    </xf>
    <xf numFmtId="178" fontId="7" fillId="0" borderId="0" xfId="29" applyNumberFormat="1" applyFont="1" applyAlignment="1" applyProtection="1">
      <alignment horizontal="right"/>
      <protection locked="0"/>
    </xf>
    <xf numFmtId="0" fontId="8" fillId="0" borderId="0" xfId="29" applyFont="1" applyAlignment="1" applyProtection="1">
      <alignment horizontal="right"/>
      <protection hidden="1"/>
    </xf>
    <xf numFmtId="38" fontId="0" fillId="0" borderId="0" xfId="19" applyNumberFormat="1" applyFont="1" applyAlignment="1" applyProtection="1">
      <alignment/>
      <protection locked="0"/>
    </xf>
    <xf numFmtId="38" fontId="1" fillId="0" borderId="0" xfId="19" applyNumberFormat="1" applyAlignment="1" applyProtection="1">
      <alignment/>
      <protection hidden="1"/>
    </xf>
    <xf numFmtId="38" fontId="0" fillId="0" borderId="0" xfId="19" applyNumberFormat="1" applyFont="1" applyBorder="1" applyAlignment="1" applyProtection="1">
      <alignment/>
      <protection locked="0"/>
    </xf>
    <xf numFmtId="38" fontId="0" fillId="0" borderId="0" xfId="19" applyNumberFormat="1" applyFont="1" applyBorder="1" applyAlignment="1" applyProtection="1">
      <alignment/>
      <protection hidden="1"/>
    </xf>
    <xf numFmtId="38" fontId="0" fillId="0" borderId="0" xfId="19" applyNumberFormat="1" applyFont="1" applyAlignment="1" applyProtection="1">
      <alignment/>
      <protection hidden="1"/>
    </xf>
    <xf numFmtId="0" fontId="0" fillId="0" borderId="0" xfId="29" applyFont="1" applyFill="1" applyProtection="1">
      <alignment/>
      <protection hidden="1"/>
    </xf>
    <xf numFmtId="38" fontId="0" fillId="0" borderId="0" xfId="20" applyNumberFormat="1" applyFont="1" applyFill="1" applyBorder="1" applyAlignment="1" applyProtection="1">
      <alignment/>
      <protection hidden="1"/>
    </xf>
    <xf numFmtId="0" fontId="1" fillId="0" borderId="0" xfId="31" applyProtection="1">
      <alignment/>
      <protection hidden="1"/>
    </xf>
    <xf numFmtId="0" fontId="1" fillId="0" borderId="0" xfId="31">
      <alignment/>
      <protection/>
    </xf>
    <xf numFmtId="1" fontId="0" fillId="0" borderId="0" xfId="29" applyNumberFormat="1" applyFont="1" applyProtection="1">
      <alignment/>
      <protection hidden="1"/>
    </xf>
    <xf numFmtId="0" fontId="9" fillId="0" borderId="0" xfId="29" applyFont="1" applyProtection="1">
      <alignment/>
      <protection hidden="1"/>
    </xf>
    <xf numFmtId="178" fontId="7" fillId="0" borderId="0" xfId="29" applyNumberFormat="1" applyFont="1" applyAlignment="1" applyProtection="1">
      <alignment horizontal="right"/>
      <protection hidden="1"/>
    </xf>
    <xf numFmtId="0" fontId="0" fillId="0" borderId="0" xfId="30" applyFont="1" applyProtection="1">
      <alignment/>
      <protection locked="0"/>
    </xf>
    <xf numFmtId="0" fontId="0" fillId="0" borderId="0" xfId="30" applyFont="1" applyProtection="1">
      <alignment/>
      <protection hidden="1"/>
    </xf>
    <xf numFmtId="0" fontId="0" fillId="0" borderId="0" xfId="35" applyFont="1" applyProtection="1">
      <alignment/>
      <protection hidden="1"/>
    </xf>
    <xf numFmtId="0" fontId="1" fillId="0" borderId="0" xfId="29" applyProtection="1">
      <alignment/>
      <protection locked="0"/>
    </xf>
    <xf numFmtId="0" fontId="10" fillId="0" borderId="0" xfId="29" applyFont="1" applyProtection="1">
      <alignment/>
      <protection hidden="1"/>
    </xf>
    <xf numFmtId="0" fontId="0" fillId="0" borderId="0" xfId="34" applyFont="1" applyProtection="1">
      <alignment/>
      <protection hidden="1" locked="0"/>
    </xf>
    <xf numFmtId="0" fontId="0" fillId="0" borderId="0" xfId="31" applyFont="1" applyProtection="1">
      <alignment/>
      <protection hidden="1"/>
    </xf>
    <xf numFmtId="0" fontId="0" fillId="0" borderId="0" xfId="31" applyFont="1" applyProtection="1">
      <alignment/>
      <protection hidden="1" locked="0"/>
    </xf>
    <xf numFmtId="38" fontId="0" fillId="0" borderId="0" xfId="20" applyNumberFormat="1" applyFont="1" applyBorder="1" applyAlignment="1" applyProtection="1">
      <alignment/>
      <protection hidden="1"/>
    </xf>
    <xf numFmtId="0" fontId="0" fillId="0" borderId="0" xfId="31" applyFont="1" applyProtection="1">
      <alignment/>
      <protection locked="0"/>
    </xf>
    <xf numFmtId="172" fontId="0" fillId="0" borderId="0" xfId="17" applyNumberFormat="1" applyFont="1" applyAlignment="1" applyProtection="1">
      <alignment/>
      <protection locked="0"/>
    </xf>
    <xf numFmtId="172" fontId="1" fillId="0" borderId="0" xfId="17" applyNumberFormat="1" applyAlignment="1" applyProtection="1">
      <alignment/>
      <protection locked="0"/>
    </xf>
    <xf numFmtId="0" fontId="11" fillId="0" borderId="0" xfId="29" applyFont="1" applyAlignment="1" applyProtection="1">
      <alignment/>
      <protection hidden="1"/>
    </xf>
    <xf numFmtId="38" fontId="0" fillId="0" borderId="0" xfId="18" applyNumberFormat="1" applyFont="1" applyBorder="1" applyAlignment="1" applyProtection="1">
      <alignment horizontal="right"/>
      <protection hidden="1"/>
    </xf>
    <xf numFmtId="0" fontId="11" fillId="0" borderId="0" xfId="29" applyFont="1" applyProtection="1">
      <alignment/>
      <protection hidden="1"/>
    </xf>
    <xf numFmtId="0" fontId="0" fillId="0" borderId="0" xfId="28" applyFont="1" applyProtection="1">
      <alignment/>
      <protection hidden="1"/>
    </xf>
    <xf numFmtId="0" fontId="1" fillId="0" borderId="0" xfId="28" applyProtection="1">
      <alignment/>
      <protection hidden="1"/>
    </xf>
    <xf numFmtId="0" fontId="1" fillId="0" borderId="0" xfId="28">
      <alignment/>
      <protection/>
    </xf>
    <xf numFmtId="38" fontId="0" fillId="0" borderId="0" xfId="19" applyNumberFormat="1" applyFont="1" applyAlignment="1" applyProtection="1">
      <alignment horizontal="right"/>
      <protection hidden="1"/>
    </xf>
    <xf numFmtId="38" fontId="0" fillId="0" borderId="0" xfId="19" applyNumberFormat="1" applyFont="1" applyBorder="1" applyAlignment="1" applyProtection="1">
      <alignment/>
      <protection locked="0"/>
    </xf>
    <xf numFmtId="1" fontId="1" fillId="0" borderId="0" xfId="29" applyNumberFormat="1" applyBorder="1" applyProtection="1">
      <alignment/>
      <protection/>
    </xf>
    <xf numFmtId="0" fontId="1" fillId="0" borderId="0" xfId="29" applyBorder="1">
      <alignment/>
      <protection/>
    </xf>
    <xf numFmtId="38" fontId="0" fillId="0" borderId="0" xfId="18" applyNumberFormat="1" applyFont="1" applyFill="1" applyBorder="1" applyAlignment="1" applyProtection="1">
      <alignment/>
      <protection locked="0"/>
    </xf>
    <xf numFmtId="38" fontId="0" fillId="0" borderId="0" xfId="29" applyNumberFormat="1" applyFont="1" applyBorder="1" applyAlignment="1" applyProtection="1">
      <alignment/>
      <protection locked="0"/>
    </xf>
    <xf numFmtId="38" fontId="0" fillId="0" borderId="0" xfId="19" applyNumberFormat="1" applyFont="1" applyBorder="1" applyAlignment="1" applyProtection="1">
      <alignment horizontal="center"/>
      <protection hidden="1"/>
    </xf>
    <xf numFmtId="38" fontId="0" fillId="0" borderId="0" xfId="29" applyNumberFormat="1" applyFont="1" applyProtection="1">
      <alignment/>
      <protection locked="0"/>
    </xf>
    <xf numFmtId="0" fontId="0" fillId="0" borderId="0" xfId="27" applyFont="1" applyProtection="1">
      <alignment/>
      <protection hidden="1"/>
    </xf>
    <xf numFmtId="38" fontId="0" fillId="0" borderId="0" xfId="27" applyNumberFormat="1" applyFont="1" applyProtection="1">
      <alignment/>
      <protection hidden="1"/>
    </xf>
    <xf numFmtId="0" fontId="0" fillId="0" borderId="0" xfId="27" applyProtection="1">
      <alignment/>
      <protection hidden="1"/>
    </xf>
    <xf numFmtId="0" fontId="0" fillId="0" borderId="0" xfId="27">
      <alignment/>
      <protection/>
    </xf>
    <xf numFmtId="38" fontId="0" fillId="0" borderId="0" xfId="29" applyNumberFormat="1" applyFont="1" applyProtection="1">
      <alignment/>
      <protection hidden="1"/>
    </xf>
    <xf numFmtId="38" fontId="0" fillId="0" borderId="0" xfId="31" applyNumberFormat="1" applyFont="1" applyProtection="1">
      <alignment/>
      <protection hidden="1" locked="0"/>
    </xf>
    <xf numFmtId="38" fontId="0" fillId="0" borderId="0" xfId="31" applyNumberFormat="1" applyFont="1" applyProtection="1">
      <alignment/>
      <protection hidden="1"/>
    </xf>
    <xf numFmtId="38" fontId="0" fillId="0" borderId="0" xfId="29" applyNumberFormat="1" applyFont="1" applyBorder="1" applyProtection="1">
      <alignment/>
      <protection locked="0"/>
    </xf>
    <xf numFmtId="0" fontId="0" fillId="0" borderId="0" xfId="32" applyFont="1" applyProtection="1">
      <alignment/>
      <protection hidden="1"/>
    </xf>
    <xf numFmtId="0" fontId="0" fillId="0" borderId="0" xfId="32" applyFont="1">
      <alignment/>
      <protection/>
    </xf>
    <xf numFmtId="0" fontId="0" fillId="0" borderId="0" xfId="32" applyFont="1" applyBorder="1">
      <alignment/>
      <protection/>
    </xf>
    <xf numFmtId="0" fontId="0" fillId="0" borderId="0" xfId="32" applyProtection="1">
      <alignment/>
      <protection hidden="1"/>
    </xf>
    <xf numFmtId="0" fontId="0" fillId="0" borderId="0" xfId="32">
      <alignment/>
      <protection/>
    </xf>
    <xf numFmtId="49" fontId="0" fillId="0" borderId="1" xfId="29" applyNumberFormat="1" applyFont="1" applyBorder="1" applyAlignment="1" applyProtection="1">
      <alignment horizontal="center"/>
      <protection locked="0"/>
    </xf>
    <xf numFmtId="49" fontId="0" fillId="0" borderId="0" xfId="29" applyNumberFormat="1" applyFont="1" applyProtection="1">
      <alignment/>
      <protection hidden="1"/>
    </xf>
    <xf numFmtId="38" fontId="0" fillId="0" borderId="0" xfId="29" applyNumberFormat="1" applyFont="1" applyBorder="1" applyAlignment="1" applyProtection="1">
      <alignment horizontal="center"/>
      <protection hidden="1"/>
    </xf>
    <xf numFmtId="38" fontId="0" fillId="0" borderId="0" xfId="29" applyNumberFormat="1" applyFont="1" applyBorder="1" applyAlignment="1" applyProtection="1">
      <alignment horizontal="right"/>
      <protection locked="0"/>
    </xf>
    <xf numFmtId="38" fontId="0" fillId="0" borderId="0" xfId="29" applyNumberFormat="1" applyFont="1" applyAlignment="1" applyProtection="1">
      <alignment horizontal="right"/>
      <protection locked="0"/>
    </xf>
    <xf numFmtId="40" fontId="0" fillId="0" borderId="0" xfId="29" applyNumberFormat="1" applyFont="1" applyAlignment="1" applyProtection="1">
      <alignment/>
      <protection locked="0"/>
    </xf>
    <xf numFmtId="0" fontId="0" fillId="0" borderId="0" xfId="29" applyFont="1" applyAlignment="1" applyProtection="1">
      <alignment horizontal="left"/>
      <protection hidden="1"/>
    </xf>
    <xf numFmtId="38" fontId="0" fillId="0" borderId="0" xfId="19" applyNumberFormat="1" applyFont="1" applyFill="1" applyBorder="1" applyAlignment="1" applyProtection="1">
      <alignment horizontal="right"/>
      <protection locked="0"/>
    </xf>
    <xf numFmtId="38" fontId="0" fillId="0" borderId="0" xfId="19" applyNumberFormat="1" applyFont="1" applyBorder="1" applyAlignment="1" applyProtection="1">
      <alignment horizontal="right"/>
      <protection locked="0"/>
    </xf>
    <xf numFmtId="38" fontId="0" fillId="0" borderId="0" xfId="27" applyNumberFormat="1" applyFont="1" applyAlignment="1" applyProtection="1">
      <alignment horizontal="right"/>
      <protection hidden="1"/>
    </xf>
    <xf numFmtId="38" fontId="0" fillId="0" borderId="0" xfId="29" applyNumberFormat="1" applyFont="1" applyAlignment="1" applyProtection="1">
      <alignment horizontal="right"/>
      <protection hidden="1"/>
    </xf>
    <xf numFmtId="38" fontId="0" fillId="0" borderId="0" xfId="20" applyNumberFormat="1" applyFont="1" applyAlignment="1" applyProtection="1">
      <alignment horizontal="right"/>
      <protection locked="0"/>
    </xf>
    <xf numFmtId="0" fontId="0" fillId="0" borderId="0" xfId="36" applyFont="1" applyProtection="1">
      <alignment/>
      <protection hidden="1"/>
    </xf>
    <xf numFmtId="40" fontId="0" fillId="0" borderId="0" xfId="19" applyNumberFormat="1" applyFont="1" applyBorder="1" applyAlignment="1" applyProtection="1">
      <alignment/>
      <protection locked="0"/>
    </xf>
    <xf numFmtId="0" fontId="0" fillId="0" borderId="0" xfId="26" applyFont="1" applyProtection="1">
      <alignment/>
      <protection hidden="1"/>
    </xf>
    <xf numFmtId="38" fontId="0" fillId="0" borderId="0" xfId="29" applyNumberFormat="1" applyFont="1" applyBorder="1" applyProtection="1">
      <alignment/>
      <protection hidden="1"/>
    </xf>
    <xf numFmtId="40" fontId="0" fillId="0" borderId="0" xfId="29" applyNumberFormat="1" applyFont="1" applyBorder="1" applyProtection="1">
      <alignment/>
      <protection locked="0"/>
    </xf>
    <xf numFmtId="40" fontId="0" fillId="0" borderId="0" xfId="20" applyNumberFormat="1" applyFont="1" applyBorder="1" applyAlignment="1" applyProtection="1">
      <alignment/>
      <protection locked="0"/>
    </xf>
    <xf numFmtId="0" fontId="0" fillId="0" borderId="0" xfId="33" applyFont="1" applyProtection="1">
      <alignment/>
      <protection hidden="1"/>
    </xf>
    <xf numFmtId="0" fontId="0" fillId="0" borderId="0" xfId="33" applyProtection="1">
      <alignment/>
      <protection hidden="1"/>
    </xf>
    <xf numFmtId="0" fontId="0" fillId="0" borderId="0" xfId="26">
      <alignment/>
      <protection/>
    </xf>
    <xf numFmtId="0" fontId="12" fillId="0" borderId="0" xfId="33" applyFont="1" applyProtection="1">
      <alignment/>
      <protection hidden="1"/>
    </xf>
    <xf numFmtId="0" fontId="0" fillId="0" borderId="0" xfId="25">
      <alignment/>
      <protection/>
    </xf>
    <xf numFmtId="0" fontId="1" fillId="0" borderId="0" xfId="29" applyProtection="1">
      <alignment/>
      <protection hidden="1" locked="0"/>
    </xf>
    <xf numFmtId="0" fontId="0" fillId="0" borderId="0" xfId="29" applyFont="1" applyProtection="1">
      <alignment/>
      <protection hidden="1" locked="0"/>
    </xf>
    <xf numFmtId="38" fontId="0" fillId="0" borderId="0" xfId="31" applyNumberFormat="1" applyFont="1" applyBorder="1" applyProtection="1">
      <alignment/>
      <protection locked="0"/>
    </xf>
    <xf numFmtId="0" fontId="0" fillId="0" borderId="0" xfId="30" applyFont="1" applyFill="1" applyProtection="1">
      <alignment/>
      <protection hidden="1"/>
    </xf>
    <xf numFmtId="0" fontId="0" fillId="0" borderId="0" xfId="30" applyProtection="1">
      <alignment/>
      <protection hidden="1"/>
    </xf>
    <xf numFmtId="0" fontId="11" fillId="0" borderId="0" xfId="30" applyFont="1" applyProtection="1">
      <alignment/>
      <protection hidden="1"/>
    </xf>
    <xf numFmtId="49" fontId="0" fillId="0" borderId="1" xfId="30" applyNumberFormat="1" applyFont="1" applyBorder="1" applyAlignment="1" applyProtection="1">
      <alignment horizontal="center"/>
      <protection locked="0"/>
    </xf>
    <xf numFmtId="49" fontId="0" fillId="0" borderId="0" xfId="30" applyNumberFormat="1" applyFont="1" applyProtection="1">
      <alignment/>
      <protection hidden="1"/>
    </xf>
    <xf numFmtId="49" fontId="11" fillId="0" borderId="0" xfId="30" applyNumberFormat="1" applyFont="1" applyProtection="1">
      <alignment/>
      <protection hidden="1"/>
    </xf>
    <xf numFmtId="38" fontId="0" fillId="0" borderId="0" xfId="30" applyNumberFormat="1" applyFont="1" applyProtection="1">
      <alignment/>
      <protection locked="0"/>
    </xf>
    <xf numFmtId="0" fontId="0" fillId="0" borderId="0" xfId="30" applyProtection="1">
      <alignment/>
      <protection locked="0"/>
    </xf>
    <xf numFmtId="0" fontId="0" fillId="0" borderId="0" xfId="30">
      <alignment/>
      <protection/>
    </xf>
    <xf numFmtId="3" fontId="0" fillId="0" borderId="0" xfId="31" applyNumberFormat="1" applyFont="1" applyBorder="1" applyProtection="1">
      <alignment/>
      <protection locked="0"/>
    </xf>
    <xf numFmtId="0" fontId="0" fillId="0" borderId="0" xfId="27" applyFont="1">
      <alignment/>
      <protection/>
    </xf>
    <xf numFmtId="38" fontId="0" fillId="0" borderId="0" xfId="19" applyNumberFormat="1" applyFont="1" applyFill="1" applyBorder="1" applyAlignment="1" applyProtection="1">
      <alignment/>
      <protection locked="0"/>
    </xf>
    <xf numFmtId="0" fontId="22" fillId="0" borderId="0" xfId="33" applyFont="1" applyProtection="1">
      <alignment/>
      <protection hidden="1"/>
    </xf>
    <xf numFmtId="0" fontId="23" fillId="0" borderId="0" xfId="24" applyFont="1" applyAlignment="1" applyProtection="1">
      <alignment/>
      <protection hidden="1"/>
    </xf>
  </cellXfs>
  <cellStyles count="24">
    <cellStyle name="Normal" xfId="0"/>
    <cellStyle name="Comma" xfId="15"/>
    <cellStyle name="Comma [0]" xfId="16"/>
    <cellStyle name="Comma_HA2.3A" xfId="17"/>
    <cellStyle name="Comma_HA2.3ATEMPLATE" xfId="18"/>
    <cellStyle name="Comma_HAAACTIVE" xfId="19"/>
    <cellStyle name="Comma_HAACTIVEA-L" xfId="20"/>
    <cellStyle name="Currency" xfId="21"/>
    <cellStyle name="Currency [0]" xfId="22"/>
    <cellStyle name="Followed Hyperlink" xfId="23"/>
    <cellStyle name="Hyperlink" xfId="24"/>
    <cellStyle name="Normal_HA v2.3 INPUT SHEET" xfId="25"/>
    <cellStyle name="Normal_HA2.3A" xfId="26"/>
    <cellStyle name="Normal_HA2.3ATEMPLATE" xfId="27"/>
    <cellStyle name="Normal_HAAACTIVE" xfId="28"/>
    <cellStyle name="Normal_HAACTIVE" xfId="29"/>
    <cellStyle name="Normal_HAactive_HAE-H" xfId="30"/>
    <cellStyle name="Normal_HAACTIVEA-L" xfId="31"/>
    <cellStyle name="Normal_HAACTIVEM-Z" xfId="32"/>
    <cellStyle name="Normal_HAJUNK" xfId="33"/>
    <cellStyle name="Normal_SPRDAA-H" xfId="34"/>
    <cellStyle name="Normal_SPRDAA-L" xfId="35"/>
    <cellStyle name="Normal_SPRDAM-Z" xfId="36"/>
    <cellStyle name="Percent" xfId="37"/>
  </cellStyles>
  <dxfs count="14">
    <dxf>
      <border>
        <left>
          <color rgb="FF000000"/>
        </left>
        <right>
          <color rgb="FF000000"/>
        </right>
        <top style="thin">
          <color rgb="FF000000"/>
        </top>
        <bottom>
          <color rgb="FF000000"/>
        </bottom>
      </border>
    </dxf>
    <dxf>
      <border>
        <left style="thin">
          <color rgb="FF000000"/>
        </left>
        <right style="thin">
          <color rgb="FF000000"/>
        </right>
        <top style="thin"/>
        <bottom style="thin">
          <color rgb="FF000000"/>
        </bottom>
      </border>
    </dxf>
    <dxf>
      <fill>
        <patternFill>
          <bgColor rgb="FF00CCFF"/>
        </patternFill>
      </fill>
      <border/>
    </dxf>
    <dxf>
      <fill>
        <patternFill>
          <bgColor rgb="FFFFFF00"/>
        </patternFill>
      </fill>
      <border/>
    </dxf>
    <dxf>
      <border>
        <top style="thin">
          <color rgb="FF000000"/>
        </top>
      </border>
    </dxf>
    <dxf>
      <fill>
        <patternFill>
          <bgColor rgb="FFCCFFCC"/>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
      <border/>
    </dxf>
    <dxf>
      <fill>
        <patternFill>
          <bgColor rgb="FFFFFF00"/>
        </patternFill>
      </fill>
      <border>
        <left style="thin">
          <color rgb="FF000000"/>
        </left>
        <right style="thin">
          <color rgb="FF000000"/>
        </right>
        <top style="thin"/>
        <bottom style="thin">
          <color rgb="FF000000"/>
        </bottom>
      </border>
    </dxf>
    <dxf>
      <fill>
        <patternFill>
          <bgColor rgb="FFFFFF99"/>
        </patternFill>
      </fill>
      <border/>
    </dxf>
    <dxf>
      <fill>
        <patternFill>
          <bgColor rgb="FF0000FF"/>
        </patternFill>
      </fill>
      <border/>
    </dxf>
    <dxf>
      <fill>
        <patternFill>
          <bgColor rgb="FFFF0000"/>
        </patternFill>
      </fill>
      <border/>
    </dxf>
    <dxf>
      <border>
        <left>
          <color rgb="FF000000"/>
        </left>
        <right>
          <color rgb="FF000000"/>
        </right>
        <top/>
        <bottom style="thin">
          <color rgb="FF000000"/>
        </bottom>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SA@ConcernedShareholders.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22"/>
  <sheetViews>
    <sheetView showZeros="0" tabSelected="1" view="pageBreakPreview" zoomScale="105" zoomScaleSheetLayoutView="105" workbookViewId="0" topLeftCell="A1">
      <selection activeCell="A1" sqref="A1"/>
    </sheetView>
  </sheetViews>
  <sheetFormatPr defaultColWidth="9.140625" defaultRowHeight="12.75"/>
  <cols>
    <col min="1" max="2" width="9.140625" style="96" customWidth="1"/>
    <col min="3" max="3" width="9.8515625" style="96" customWidth="1"/>
    <col min="4" max="8" width="9.140625" style="96" customWidth="1"/>
    <col min="9" max="9" width="9.57421875" style="96" bestFit="1" customWidth="1"/>
    <col min="10" max="13" width="9.140625" style="96" customWidth="1"/>
    <col min="14" max="14" width="9.140625" style="97" customWidth="1"/>
    <col min="15" max="16384" width="9.140625" style="11" customWidth="1"/>
  </cols>
  <sheetData>
    <row r="1" spans="1:15" s="6" customFormat="1" ht="25.5" customHeight="1">
      <c r="A1" s="1"/>
      <c r="B1" s="2"/>
      <c r="C1" s="2"/>
      <c r="D1" s="3" t="s">
        <v>0</v>
      </c>
      <c r="E1" s="2"/>
      <c r="F1" s="2"/>
      <c r="G1" s="2"/>
      <c r="H1" s="2"/>
      <c r="I1" s="2"/>
      <c r="J1" s="4"/>
      <c r="K1" s="4"/>
      <c r="L1" s="4"/>
      <c r="M1" s="4"/>
      <c r="N1" s="5"/>
      <c r="O1" s="2"/>
    </row>
    <row r="2" spans="1:15" ht="12.75">
      <c r="A2" s="7"/>
      <c r="B2" s="7"/>
      <c r="C2" s="8"/>
      <c r="D2" s="7"/>
      <c r="E2" s="7"/>
      <c r="F2" s="7"/>
      <c r="G2" s="7"/>
      <c r="H2" s="7"/>
      <c r="I2" s="7"/>
      <c r="J2" s="7"/>
      <c r="K2" s="7"/>
      <c r="L2" s="9"/>
      <c r="M2" s="9"/>
      <c r="N2" s="7"/>
      <c r="O2" s="10"/>
    </row>
    <row r="3" spans="1:15" ht="12.75">
      <c r="A3" s="12" t="s">
        <v>1</v>
      </c>
      <c r="B3" s="13"/>
      <c r="C3" s="14"/>
      <c r="D3" s="15"/>
      <c r="E3" s="14"/>
      <c r="F3" s="14"/>
      <c r="G3" s="15"/>
      <c r="H3" s="14"/>
      <c r="I3" s="14"/>
      <c r="J3" s="14"/>
      <c r="K3" s="14"/>
      <c r="L3" s="14"/>
      <c r="M3" s="14"/>
      <c r="N3" s="16"/>
      <c r="O3" s="10"/>
    </row>
    <row r="4" spans="1:15" ht="12.75">
      <c r="A4" s="17" t="s">
        <v>2</v>
      </c>
      <c r="B4" s="14"/>
      <c r="C4" s="14"/>
      <c r="D4" s="18" t="s">
        <v>3</v>
      </c>
      <c r="E4" s="14"/>
      <c r="F4" s="15"/>
      <c r="G4" s="15"/>
      <c r="H4" s="14"/>
      <c r="I4" s="14"/>
      <c r="J4" s="14"/>
      <c r="K4" s="14"/>
      <c r="L4" s="14"/>
      <c r="M4" s="14"/>
      <c r="N4" s="16"/>
      <c r="O4" s="10"/>
    </row>
    <row r="5" spans="1:15" ht="12.75">
      <c r="A5" s="19"/>
      <c r="B5" s="9"/>
      <c r="C5" s="20" t="s">
        <v>4</v>
      </c>
      <c r="D5" s="20" t="s">
        <v>4</v>
      </c>
      <c r="E5" s="20" t="s">
        <v>4</v>
      </c>
      <c r="F5" s="20" t="s">
        <v>4</v>
      </c>
      <c r="G5" s="20" t="s">
        <v>4</v>
      </c>
      <c r="H5" s="20" t="s">
        <v>4</v>
      </c>
      <c r="I5" s="20" t="s">
        <v>5</v>
      </c>
      <c r="J5" s="20" t="s">
        <v>5</v>
      </c>
      <c r="K5" s="20" t="s">
        <v>5</v>
      </c>
      <c r="L5" s="20" t="s">
        <v>5</v>
      </c>
      <c r="M5" s="20" t="s">
        <v>5</v>
      </c>
      <c r="N5" s="20" t="s">
        <v>5</v>
      </c>
      <c r="O5" s="21"/>
    </row>
    <row r="6" spans="1:15" ht="12.75">
      <c r="A6" s="9" t="s">
        <v>6</v>
      </c>
      <c r="B6" s="34"/>
      <c r="C6" s="22"/>
      <c r="D6" s="22"/>
      <c r="E6" s="22"/>
      <c r="F6" s="22"/>
      <c r="G6" s="22"/>
      <c r="H6" s="22"/>
      <c r="I6" s="22"/>
      <c r="J6" s="22"/>
      <c r="K6" s="22"/>
      <c r="L6" s="22"/>
      <c r="M6" s="22"/>
      <c r="N6" s="22"/>
      <c r="O6" s="23"/>
    </row>
    <row r="7" spans="1:27" ht="12.75">
      <c r="A7" s="9" t="str">
        <f aca="true" t="shared" si="0" ref="A7:A15">" "</f>
        <v> </v>
      </c>
      <c r="B7" s="9"/>
      <c r="C7" s="22"/>
      <c r="D7" s="22"/>
      <c r="E7" s="22"/>
      <c r="F7" s="22"/>
      <c r="G7" s="22"/>
      <c r="H7" s="22"/>
      <c r="I7" s="22"/>
      <c r="J7" s="22"/>
      <c r="K7" s="22"/>
      <c r="L7" s="22"/>
      <c r="M7" s="22"/>
      <c r="N7" s="22"/>
      <c r="O7" s="23"/>
      <c r="AA7" s="10"/>
    </row>
    <row r="8" spans="1:15" ht="12.75">
      <c r="A8" s="9" t="str">
        <f t="shared" si="0"/>
        <v> </v>
      </c>
      <c r="B8" s="9"/>
      <c r="C8" s="22"/>
      <c r="D8" s="22"/>
      <c r="E8" s="22"/>
      <c r="F8" s="22"/>
      <c r="G8" s="22"/>
      <c r="H8" s="22"/>
      <c r="I8" s="22"/>
      <c r="J8" s="22"/>
      <c r="K8" s="22"/>
      <c r="L8" s="22"/>
      <c r="M8" s="22"/>
      <c r="N8" s="22"/>
      <c r="O8" s="23"/>
    </row>
    <row r="9" spans="1:15" ht="12.75">
      <c r="A9" s="9" t="str">
        <f t="shared" si="0"/>
        <v> </v>
      </c>
      <c r="B9" s="9"/>
      <c r="C9" s="22"/>
      <c r="D9" s="22"/>
      <c r="E9" s="22"/>
      <c r="F9" s="22"/>
      <c r="G9" s="22"/>
      <c r="H9" s="22"/>
      <c r="I9" s="22"/>
      <c r="J9" s="22"/>
      <c r="K9" s="22"/>
      <c r="L9" s="22"/>
      <c r="M9" s="22"/>
      <c r="N9" s="22"/>
      <c r="O9" s="23"/>
    </row>
    <row r="10" spans="1:15" ht="12.75">
      <c r="A10" s="9" t="str">
        <f t="shared" si="0"/>
        <v> </v>
      </c>
      <c r="B10" s="9"/>
      <c r="C10" s="22"/>
      <c r="D10" s="22"/>
      <c r="E10" s="22"/>
      <c r="F10" s="22"/>
      <c r="G10" s="22"/>
      <c r="H10" s="22"/>
      <c r="I10" s="22"/>
      <c r="J10" s="22"/>
      <c r="K10" s="22"/>
      <c r="L10" s="22"/>
      <c r="M10" s="22"/>
      <c r="N10" s="22"/>
      <c r="O10" s="23"/>
    </row>
    <row r="11" spans="1:15" ht="12.75">
      <c r="A11" s="9" t="str">
        <f t="shared" si="0"/>
        <v> </v>
      </c>
      <c r="B11" s="9"/>
      <c r="C11" s="22"/>
      <c r="D11" s="22"/>
      <c r="E11" s="22"/>
      <c r="F11" s="22"/>
      <c r="G11" s="22"/>
      <c r="H11" s="22"/>
      <c r="I11" s="22"/>
      <c r="J11" s="22"/>
      <c r="K11" s="22"/>
      <c r="L11" s="22"/>
      <c r="M11" s="22"/>
      <c r="N11" s="22"/>
      <c r="O11" s="23"/>
    </row>
    <row r="12" spans="1:15" ht="12.75">
      <c r="A12" s="9" t="str">
        <f t="shared" si="0"/>
        <v> </v>
      </c>
      <c r="B12" s="9"/>
      <c r="C12" s="22"/>
      <c r="D12" s="22"/>
      <c r="E12" s="22"/>
      <c r="F12" s="22"/>
      <c r="G12" s="22"/>
      <c r="H12" s="22"/>
      <c r="I12" s="22"/>
      <c r="J12" s="22"/>
      <c r="K12" s="22"/>
      <c r="L12" s="22"/>
      <c r="M12" s="22"/>
      <c r="N12" s="22"/>
      <c r="O12" s="23"/>
    </row>
    <row r="13" spans="1:15" ht="12.75">
      <c r="A13" s="9" t="str">
        <f t="shared" si="0"/>
        <v> </v>
      </c>
      <c r="B13" s="9"/>
      <c r="C13" s="22"/>
      <c r="D13" s="22"/>
      <c r="E13" s="22"/>
      <c r="F13" s="22"/>
      <c r="G13" s="22"/>
      <c r="H13" s="22"/>
      <c r="I13" s="22"/>
      <c r="J13" s="22"/>
      <c r="K13" s="22"/>
      <c r="L13" s="22"/>
      <c r="M13" s="22"/>
      <c r="N13" s="22"/>
      <c r="O13" s="23"/>
    </row>
    <row r="14" spans="1:15" ht="12.75">
      <c r="A14" s="9" t="str">
        <f t="shared" si="0"/>
        <v> </v>
      </c>
      <c r="B14" s="9"/>
      <c r="C14" s="22"/>
      <c r="D14" s="22"/>
      <c r="E14" s="22"/>
      <c r="F14" s="22"/>
      <c r="G14" s="22"/>
      <c r="H14" s="22"/>
      <c r="I14" s="22"/>
      <c r="J14" s="22"/>
      <c r="K14" s="22"/>
      <c r="L14" s="22"/>
      <c r="M14" s="22"/>
      <c r="N14" s="22"/>
      <c r="O14" s="23"/>
    </row>
    <row r="15" spans="1:15" ht="12.75">
      <c r="A15" s="9" t="str">
        <f t="shared" si="0"/>
        <v> </v>
      </c>
      <c r="B15" s="9"/>
      <c r="C15" s="22"/>
      <c r="D15" s="22"/>
      <c r="E15" s="22"/>
      <c r="F15" s="22"/>
      <c r="G15" s="22"/>
      <c r="H15" s="22"/>
      <c r="I15" s="22"/>
      <c r="J15" s="22"/>
      <c r="K15" s="22"/>
      <c r="L15" s="22"/>
      <c r="M15" s="24"/>
      <c r="N15" s="22"/>
      <c r="O15" s="23"/>
    </row>
    <row r="16" spans="1:15" ht="12.75">
      <c r="A16" s="7" t="s">
        <v>7</v>
      </c>
      <c r="B16" s="7"/>
      <c r="C16" s="24"/>
      <c r="D16" s="24"/>
      <c r="E16" s="24"/>
      <c r="F16" s="24"/>
      <c r="G16" s="24"/>
      <c r="H16" s="24"/>
      <c r="I16" s="24"/>
      <c r="J16" s="24"/>
      <c r="K16" s="24"/>
      <c r="L16" s="24"/>
      <c r="M16" s="24"/>
      <c r="N16" s="24"/>
      <c r="O16" s="23"/>
    </row>
    <row r="17" spans="1:15" s="10" customFormat="1" ht="12.75">
      <c r="A17" s="7" t="s">
        <v>8</v>
      </c>
      <c r="B17" s="7"/>
      <c r="C17" s="24"/>
      <c r="D17" s="24"/>
      <c r="E17" s="24"/>
      <c r="F17" s="24"/>
      <c r="G17" s="24"/>
      <c r="H17" s="24"/>
      <c r="I17" s="24"/>
      <c r="J17" s="24"/>
      <c r="K17" s="24"/>
      <c r="L17" s="24"/>
      <c r="M17" s="24"/>
      <c r="N17" s="24"/>
      <c r="O17" s="23"/>
    </row>
    <row r="18" spans="1:15" ht="12.75">
      <c r="A18" s="7" t="s">
        <v>9</v>
      </c>
      <c r="B18" s="34"/>
      <c r="C18" s="25" t="str">
        <f aca="true" t="shared" si="1" ref="C18:N18">IF(SUM(C7:C16)-C17=0," ",SUM(C7:C16)-C17)</f>
        <v> </v>
      </c>
      <c r="D18" s="25" t="str">
        <f t="shared" si="1"/>
        <v> </v>
      </c>
      <c r="E18" s="25" t="str">
        <f t="shared" si="1"/>
        <v> </v>
      </c>
      <c r="F18" s="25" t="str">
        <f t="shared" si="1"/>
        <v> </v>
      </c>
      <c r="G18" s="25" t="str">
        <f t="shared" si="1"/>
        <v> </v>
      </c>
      <c r="H18" s="25" t="str">
        <f t="shared" si="1"/>
        <v> </v>
      </c>
      <c r="I18" s="25" t="str">
        <f t="shared" si="1"/>
        <v> </v>
      </c>
      <c r="J18" s="25" t="str">
        <f t="shared" si="1"/>
        <v> </v>
      </c>
      <c r="K18" s="25" t="str">
        <f t="shared" si="1"/>
        <v> </v>
      </c>
      <c r="L18" s="25" t="str">
        <f t="shared" si="1"/>
        <v> </v>
      </c>
      <c r="M18" s="25" t="str">
        <f t="shared" si="1"/>
        <v> </v>
      </c>
      <c r="N18" s="25" t="str">
        <f t="shared" si="1"/>
        <v> </v>
      </c>
      <c r="O18" s="23"/>
    </row>
    <row r="19" spans="1:15" ht="12.75">
      <c r="A19" s="7" t="s">
        <v>10</v>
      </c>
      <c r="B19" s="7"/>
      <c r="C19" s="22"/>
      <c r="D19" s="22"/>
      <c r="E19" s="22"/>
      <c r="F19" s="22"/>
      <c r="G19" s="22"/>
      <c r="H19" s="22"/>
      <c r="I19" s="22"/>
      <c r="J19" s="22"/>
      <c r="K19" s="22"/>
      <c r="L19" s="22"/>
      <c r="M19" s="22"/>
      <c r="N19" s="22"/>
      <c r="O19" s="23"/>
    </row>
    <row r="20" spans="1:15" ht="12.75">
      <c r="A20" s="7" t="s">
        <v>11</v>
      </c>
      <c r="B20" s="34"/>
      <c r="C20" s="22"/>
      <c r="D20" s="22"/>
      <c r="E20" s="22"/>
      <c r="F20" s="22"/>
      <c r="G20" s="22"/>
      <c r="H20" s="22"/>
      <c r="I20" s="22"/>
      <c r="J20" s="22"/>
      <c r="K20" s="22"/>
      <c r="L20" s="22"/>
      <c r="M20" s="22"/>
      <c r="N20" s="22"/>
      <c r="O20" s="23"/>
    </row>
    <row r="21" spans="1:15" ht="12.75">
      <c r="A21" s="7" t="s">
        <v>12</v>
      </c>
      <c r="B21" s="7"/>
      <c r="C21" s="22"/>
      <c r="D21" s="22"/>
      <c r="E21" s="22"/>
      <c r="F21" s="22"/>
      <c r="G21" s="22"/>
      <c r="H21" s="22"/>
      <c r="I21" s="22"/>
      <c r="J21" s="22"/>
      <c r="K21" s="22"/>
      <c r="L21" s="22"/>
      <c r="M21" s="22"/>
      <c r="N21" s="22"/>
      <c r="O21" s="23"/>
    </row>
    <row r="22" spans="1:15" ht="12.75">
      <c r="A22" s="7" t="s">
        <v>13</v>
      </c>
      <c r="B22" s="7"/>
      <c r="C22" s="22"/>
      <c r="D22" s="22"/>
      <c r="E22" s="22"/>
      <c r="F22" s="22"/>
      <c r="G22" s="22"/>
      <c r="H22" s="22"/>
      <c r="I22" s="22"/>
      <c r="J22" s="22"/>
      <c r="K22" s="22"/>
      <c r="L22" s="22"/>
      <c r="M22" s="22"/>
      <c r="N22" s="22"/>
      <c r="O22" s="23"/>
    </row>
    <row r="23" spans="1:15" ht="12.75">
      <c r="A23" s="9" t="str">
        <f>" "</f>
        <v> </v>
      </c>
      <c r="B23" s="9"/>
      <c r="C23" s="22"/>
      <c r="D23" s="22"/>
      <c r="E23" s="22"/>
      <c r="F23" s="22"/>
      <c r="G23" s="22"/>
      <c r="H23" s="22"/>
      <c r="I23" s="22"/>
      <c r="J23" s="22"/>
      <c r="K23" s="22"/>
      <c r="L23" s="22"/>
      <c r="M23" s="22"/>
      <c r="N23" s="22"/>
      <c r="O23" s="23"/>
    </row>
    <row r="24" spans="1:15" ht="12.75">
      <c r="A24" s="9" t="str">
        <f>" "</f>
        <v> </v>
      </c>
      <c r="B24" s="9"/>
      <c r="C24" s="22"/>
      <c r="D24" s="22"/>
      <c r="E24" s="22"/>
      <c r="F24" s="22"/>
      <c r="G24" s="22"/>
      <c r="H24" s="22"/>
      <c r="I24" s="22"/>
      <c r="J24" s="22"/>
      <c r="K24" s="22"/>
      <c r="L24" s="22"/>
      <c r="M24" s="22"/>
      <c r="N24" s="22"/>
      <c r="O24" s="23"/>
    </row>
    <row r="25" spans="1:15" ht="12.75">
      <c r="A25" s="7" t="s">
        <v>14</v>
      </c>
      <c r="B25" s="7"/>
      <c r="C25" s="22"/>
      <c r="D25" s="22"/>
      <c r="E25" s="22"/>
      <c r="F25" s="22"/>
      <c r="G25" s="22"/>
      <c r="H25" s="22"/>
      <c r="I25" s="22"/>
      <c r="J25" s="22"/>
      <c r="K25" s="22"/>
      <c r="L25" s="22"/>
      <c r="M25" s="22"/>
      <c r="N25" s="22"/>
      <c r="O25" s="23"/>
    </row>
    <row r="26" spans="1:15" ht="12.75">
      <c r="A26" s="7" t="s">
        <v>15</v>
      </c>
      <c r="B26" s="7"/>
      <c r="C26" s="22"/>
      <c r="D26" s="22"/>
      <c r="E26" s="22"/>
      <c r="F26" s="22"/>
      <c r="G26" s="22"/>
      <c r="H26" s="22"/>
      <c r="I26" s="22"/>
      <c r="J26" s="22"/>
      <c r="K26" s="22"/>
      <c r="L26" s="22"/>
      <c r="M26" s="22"/>
      <c r="N26" s="22"/>
      <c r="O26" s="23"/>
    </row>
    <row r="27" spans="1:15" ht="12.75">
      <c r="A27" s="7" t="s">
        <v>16</v>
      </c>
      <c r="B27" s="7"/>
      <c r="C27" s="24"/>
      <c r="D27" s="24"/>
      <c r="E27" s="24"/>
      <c r="F27" s="24"/>
      <c r="G27" s="24"/>
      <c r="H27" s="24"/>
      <c r="I27" s="24"/>
      <c r="J27" s="24"/>
      <c r="K27" s="24"/>
      <c r="L27" s="24"/>
      <c r="M27" s="24"/>
      <c r="N27" s="24"/>
      <c r="O27" s="23"/>
    </row>
    <row r="28" spans="1:15" s="10" customFormat="1" ht="12.75">
      <c r="A28" s="7" t="s">
        <v>17</v>
      </c>
      <c r="B28" s="7"/>
      <c r="C28" s="25">
        <f aca="true" t="shared" si="2" ref="C28:N28">IF(C17=" "," ",SUM(C18:C27))</f>
        <v>0</v>
      </c>
      <c r="D28" s="25">
        <f t="shared" si="2"/>
        <v>0</v>
      </c>
      <c r="E28" s="25">
        <f t="shared" si="2"/>
        <v>0</v>
      </c>
      <c r="F28" s="25">
        <f t="shared" si="2"/>
        <v>0</v>
      </c>
      <c r="G28" s="25">
        <f t="shared" si="2"/>
        <v>0</v>
      </c>
      <c r="H28" s="25">
        <f t="shared" si="2"/>
        <v>0</v>
      </c>
      <c r="I28" s="25">
        <f t="shared" si="2"/>
        <v>0</v>
      </c>
      <c r="J28" s="25">
        <f t="shared" si="2"/>
        <v>0</v>
      </c>
      <c r="K28" s="25">
        <f t="shared" si="2"/>
        <v>0</v>
      </c>
      <c r="L28" s="25">
        <f t="shared" si="2"/>
        <v>0</v>
      </c>
      <c r="M28" s="25">
        <f t="shared" si="2"/>
        <v>0</v>
      </c>
      <c r="N28" s="25">
        <f t="shared" si="2"/>
        <v>0</v>
      </c>
      <c r="O28" s="23"/>
    </row>
    <row r="29" spans="1:15" s="10" customFormat="1" ht="12.75">
      <c r="A29" s="7" t="s">
        <v>18</v>
      </c>
      <c r="B29" s="7"/>
      <c r="C29" s="26">
        <f aca="true" t="shared" si="3" ref="C29:N29">IF(C17=" "," ",C17-C28)</f>
        <v>0</v>
      </c>
      <c r="D29" s="26">
        <f t="shared" si="3"/>
        <v>0</v>
      </c>
      <c r="E29" s="26">
        <f t="shared" si="3"/>
        <v>0</v>
      </c>
      <c r="F29" s="26">
        <f t="shared" si="3"/>
        <v>0</v>
      </c>
      <c r="G29" s="26">
        <f t="shared" si="3"/>
        <v>0</v>
      </c>
      <c r="H29" s="26">
        <f t="shared" si="3"/>
        <v>0</v>
      </c>
      <c r="I29" s="26">
        <f t="shared" si="3"/>
        <v>0</v>
      </c>
      <c r="J29" s="26">
        <f t="shared" si="3"/>
        <v>0</v>
      </c>
      <c r="K29" s="26">
        <f t="shared" si="3"/>
        <v>0</v>
      </c>
      <c r="L29" s="26">
        <f t="shared" si="3"/>
        <v>0</v>
      </c>
      <c r="M29" s="26">
        <f t="shared" si="3"/>
        <v>0</v>
      </c>
      <c r="N29" s="26">
        <f t="shared" si="3"/>
        <v>0</v>
      </c>
      <c r="O29" s="23"/>
    </row>
    <row r="30" spans="1:15" ht="12.75">
      <c r="A30" s="27" t="s">
        <v>19</v>
      </c>
      <c r="B30" s="99"/>
      <c r="C30" s="22"/>
      <c r="D30" s="22"/>
      <c r="E30" s="22"/>
      <c r="F30" s="22"/>
      <c r="G30" s="22"/>
      <c r="H30" s="22"/>
      <c r="I30" s="22"/>
      <c r="J30" s="22"/>
      <c r="K30" s="22"/>
      <c r="L30" s="22"/>
      <c r="M30" s="22"/>
      <c r="N30" s="22"/>
      <c r="O30" s="23"/>
    </row>
    <row r="31" spans="1:15" ht="12.75">
      <c r="A31" s="7" t="s">
        <v>20</v>
      </c>
      <c r="B31" s="7"/>
      <c r="C31" s="22"/>
      <c r="D31" s="22"/>
      <c r="E31" s="22"/>
      <c r="F31" s="22"/>
      <c r="G31" s="22"/>
      <c r="H31" s="22"/>
      <c r="I31" s="22"/>
      <c r="J31" s="22"/>
      <c r="K31" s="22"/>
      <c r="L31" s="22"/>
      <c r="M31" s="22"/>
      <c r="N31" s="22"/>
      <c r="O31" s="23"/>
    </row>
    <row r="32" spans="1:15" ht="12.75">
      <c r="A32" s="27" t="s">
        <v>21</v>
      </c>
      <c r="B32" s="27"/>
      <c r="C32" s="22"/>
      <c r="D32" s="22"/>
      <c r="E32" s="22"/>
      <c r="F32" s="22"/>
      <c r="G32" s="22"/>
      <c r="H32" s="22"/>
      <c r="I32" s="22"/>
      <c r="J32" s="22"/>
      <c r="K32" s="22"/>
      <c r="L32" s="22"/>
      <c r="M32" s="22"/>
      <c r="N32" s="22"/>
      <c r="O32" s="10"/>
    </row>
    <row r="33" spans="1:15" ht="12.75">
      <c r="A33" s="7" t="s">
        <v>22</v>
      </c>
      <c r="B33" s="7"/>
      <c r="C33" s="22"/>
      <c r="D33" s="22"/>
      <c r="E33" s="22"/>
      <c r="F33" s="22"/>
      <c r="G33" s="22"/>
      <c r="H33" s="22"/>
      <c r="I33" s="22"/>
      <c r="J33" s="22"/>
      <c r="K33" s="22"/>
      <c r="L33" s="22"/>
      <c r="M33" s="22"/>
      <c r="N33" s="22"/>
      <c r="O33" s="10"/>
    </row>
    <row r="34" spans="1:15" ht="12.75">
      <c r="A34" s="7" t="s">
        <v>23</v>
      </c>
      <c r="B34" s="7"/>
      <c r="C34" s="24"/>
      <c r="D34" s="24"/>
      <c r="E34" s="24"/>
      <c r="F34" s="24"/>
      <c r="G34" s="24"/>
      <c r="H34" s="24"/>
      <c r="I34" s="24"/>
      <c r="J34" s="24"/>
      <c r="K34" s="24"/>
      <c r="L34" s="24"/>
      <c r="M34" s="24"/>
      <c r="N34" s="24"/>
      <c r="O34" s="10"/>
    </row>
    <row r="35" spans="1:14" s="10" customFormat="1" ht="12.75">
      <c r="A35" s="7" t="s">
        <v>24</v>
      </c>
      <c r="B35" s="7"/>
      <c r="C35" s="25">
        <f aca="true" t="shared" si="4" ref="C35:N35">IF(C17=" "," ",SUM(C29:C31)-SUM(C32:C34))</f>
        <v>0</v>
      </c>
      <c r="D35" s="25">
        <f t="shared" si="4"/>
        <v>0</v>
      </c>
      <c r="E35" s="25">
        <f t="shared" si="4"/>
        <v>0</v>
      </c>
      <c r="F35" s="25">
        <f t="shared" si="4"/>
        <v>0</v>
      </c>
      <c r="G35" s="25">
        <f t="shared" si="4"/>
        <v>0</v>
      </c>
      <c r="H35" s="25">
        <f t="shared" si="4"/>
        <v>0</v>
      </c>
      <c r="I35" s="25">
        <f t="shared" si="4"/>
        <v>0</v>
      </c>
      <c r="J35" s="25">
        <f t="shared" si="4"/>
        <v>0</v>
      </c>
      <c r="K35" s="25">
        <f t="shared" si="4"/>
        <v>0</v>
      </c>
      <c r="L35" s="25">
        <f t="shared" si="4"/>
        <v>0</v>
      </c>
      <c r="M35" s="25">
        <f t="shared" si="4"/>
        <v>0</v>
      </c>
      <c r="N35" s="25">
        <f t="shared" si="4"/>
        <v>0</v>
      </c>
    </row>
    <row r="36" spans="1:15" ht="12.75">
      <c r="A36" s="7" t="s">
        <v>25</v>
      </c>
      <c r="B36" s="7"/>
      <c r="C36" s="24"/>
      <c r="D36" s="24"/>
      <c r="E36" s="24"/>
      <c r="F36" s="24"/>
      <c r="G36" s="24"/>
      <c r="H36" s="24"/>
      <c r="I36" s="24"/>
      <c r="J36" s="24"/>
      <c r="K36" s="24"/>
      <c r="L36" s="24"/>
      <c r="M36" s="24"/>
      <c r="N36" s="24"/>
      <c r="O36" s="10"/>
    </row>
    <row r="37" spans="1:15" s="30" customFormat="1" ht="12.75">
      <c r="A37" s="7" t="s">
        <v>26</v>
      </c>
      <c r="B37" s="7"/>
      <c r="C37" s="28">
        <f aca="true" t="shared" si="5" ref="C37:N37">IF(C17=" "," ",C35-C36)</f>
        <v>0</v>
      </c>
      <c r="D37" s="28">
        <f t="shared" si="5"/>
        <v>0</v>
      </c>
      <c r="E37" s="28">
        <f t="shared" si="5"/>
        <v>0</v>
      </c>
      <c r="F37" s="28">
        <f t="shared" si="5"/>
        <v>0</v>
      </c>
      <c r="G37" s="28">
        <f t="shared" si="5"/>
        <v>0</v>
      </c>
      <c r="H37" s="28">
        <f t="shared" si="5"/>
        <v>0</v>
      </c>
      <c r="I37" s="28">
        <f t="shared" si="5"/>
        <v>0</v>
      </c>
      <c r="J37" s="28">
        <f t="shared" si="5"/>
        <v>0</v>
      </c>
      <c r="K37" s="28">
        <f t="shared" si="5"/>
        <v>0</v>
      </c>
      <c r="L37" s="28">
        <f t="shared" si="5"/>
        <v>0</v>
      </c>
      <c r="M37" s="28">
        <f t="shared" si="5"/>
        <v>0</v>
      </c>
      <c r="N37" s="28">
        <f t="shared" si="5"/>
        <v>0</v>
      </c>
      <c r="O37" s="29"/>
    </row>
    <row r="38" spans="1:14" s="10" customFormat="1" ht="12.75">
      <c r="A38" s="7"/>
      <c r="B38" s="7"/>
      <c r="C38" s="31" t="str">
        <f>IF(D38=0," ","Under license from FSA, P.O. Box 5445, Culver City, CA  90231-5445, (310) 838-8105")</f>
        <v> </v>
      </c>
      <c r="D38" s="31"/>
      <c r="E38" s="31"/>
      <c r="F38" s="31"/>
      <c r="G38" s="31"/>
      <c r="H38" s="31"/>
      <c r="I38" s="31"/>
      <c r="J38" s="31"/>
      <c r="K38" s="31"/>
      <c r="L38" s="31"/>
      <c r="M38" s="31"/>
      <c r="N38" s="31"/>
    </row>
    <row r="39" spans="1:14" s="10" customFormat="1" ht="12.75">
      <c r="A39" s="7"/>
      <c r="B39" s="7"/>
      <c r="C39" s="31"/>
      <c r="D39" s="31"/>
      <c r="E39" s="31"/>
      <c r="F39" s="31"/>
      <c r="G39" s="31"/>
      <c r="H39" s="31"/>
      <c r="I39" s="31"/>
      <c r="J39" s="31"/>
      <c r="K39" s="31"/>
      <c r="L39" s="31"/>
      <c r="M39" s="31"/>
      <c r="N39" s="31"/>
    </row>
    <row r="40" spans="1:14" s="10" customFormat="1" ht="12.75">
      <c r="A40" s="7"/>
      <c r="B40" s="7"/>
      <c r="C40" s="31"/>
      <c r="D40" s="31"/>
      <c r="E40" s="31"/>
      <c r="F40" s="31"/>
      <c r="G40" s="31"/>
      <c r="H40" s="31"/>
      <c r="I40" s="31"/>
      <c r="J40" s="31"/>
      <c r="K40" s="31"/>
      <c r="L40" s="31"/>
      <c r="M40" s="31"/>
      <c r="N40" s="31"/>
    </row>
    <row r="41" spans="1:14" s="10" customFormat="1" ht="12.75">
      <c r="A41" s="7"/>
      <c r="B41" s="7"/>
      <c r="C41" s="31"/>
      <c r="D41" s="31"/>
      <c r="E41" s="31"/>
      <c r="F41" s="31"/>
      <c r="G41" s="31"/>
      <c r="H41" s="31"/>
      <c r="I41" s="31"/>
      <c r="J41" s="31"/>
      <c r="K41" s="31"/>
      <c r="L41" s="31"/>
      <c r="M41" s="31"/>
      <c r="N41" s="31"/>
    </row>
    <row r="42" spans="1:15" ht="12.75">
      <c r="A42" s="7"/>
      <c r="B42" s="7"/>
      <c r="C42" s="7"/>
      <c r="D42" s="7"/>
      <c r="E42" s="7"/>
      <c r="F42" s="7"/>
      <c r="G42" s="7"/>
      <c r="H42" s="7"/>
      <c r="I42" s="7"/>
      <c r="J42" s="7"/>
      <c r="K42" s="7"/>
      <c r="L42" s="7"/>
      <c r="M42" s="7"/>
      <c r="N42" s="7"/>
      <c r="O42" s="10"/>
    </row>
    <row r="43" spans="1:14" s="10" customFormat="1" ht="12.75">
      <c r="A43" s="8" t="str">
        <f>A3</f>
        <v>XYZ CORP</v>
      </c>
      <c r="B43" s="7"/>
      <c r="C43" s="7"/>
      <c r="D43" s="7"/>
      <c r="E43" s="7"/>
      <c r="F43" s="7"/>
      <c r="G43" s="7"/>
      <c r="H43" s="7"/>
      <c r="I43" s="7"/>
      <c r="J43" s="7"/>
      <c r="K43" s="7"/>
      <c r="L43" s="7"/>
      <c r="M43" s="7"/>
      <c r="N43" s="7"/>
    </row>
    <row r="44" spans="1:14" s="10" customFormat="1" ht="12.75">
      <c r="A44" s="8" t="s">
        <v>27</v>
      </c>
      <c r="B44" s="7"/>
      <c r="C44" s="7"/>
      <c r="D44" s="32"/>
      <c r="E44" s="32"/>
      <c r="F44" s="32"/>
      <c r="G44" s="7"/>
      <c r="H44" s="7"/>
      <c r="I44" s="7"/>
      <c r="J44" s="7"/>
      <c r="K44" s="7"/>
      <c r="L44" s="7"/>
      <c r="M44" s="7"/>
      <c r="N44" s="7"/>
    </row>
    <row r="45" spans="1:14" s="10" customFormat="1" ht="12.75">
      <c r="A45" s="8"/>
      <c r="B45" s="7"/>
      <c r="C45" s="33" t="str">
        <f>C5</f>
        <v>19XX</v>
      </c>
      <c r="D45" s="33" t="str">
        <f>D5</f>
        <v>19XX</v>
      </c>
      <c r="E45" s="33" t="str">
        <f aca="true" t="shared" si="6" ref="E45:N45">E5</f>
        <v>19XX</v>
      </c>
      <c r="F45" s="33" t="str">
        <f t="shared" si="6"/>
        <v>19XX</v>
      </c>
      <c r="G45" s="33" t="str">
        <f t="shared" si="6"/>
        <v>19XX</v>
      </c>
      <c r="H45" s="33" t="str">
        <f t="shared" si="6"/>
        <v>19XX</v>
      </c>
      <c r="I45" s="33" t="str">
        <f t="shared" si="6"/>
        <v>20XX</v>
      </c>
      <c r="J45" s="33" t="str">
        <f t="shared" si="6"/>
        <v>20XX</v>
      </c>
      <c r="K45" s="33" t="str">
        <f t="shared" si="6"/>
        <v>20XX</v>
      </c>
      <c r="L45" s="33" t="str">
        <f t="shared" si="6"/>
        <v>20XX</v>
      </c>
      <c r="M45" s="33" t="str">
        <f t="shared" si="6"/>
        <v>20XX</v>
      </c>
      <c r="N45" s="33" t="str">
        <f t="shared" si="6"/>
        <v>20XX</v>
      </c>
    </row>
    <row r="46" spans="1:15" s="107" customFormat="1" ht="12.75">
      <c r="A46" s="35" t="s">
        <v>28</v>
      </c>
      <c r="B46" s="34"/>
      <c r="C46" s="22"/>
      <c r="D46" s="22"/>
      <c r="E46" s="22"/>
      <c r="F46" s="22"/>
      <c r="G46" s="22"/>
      <c r="H46" s="22"/>
      <c r="I46" s="22"/>
      <c r="J46" s="22"/>
      <c r="K46" s="22"/>
      <c r="L46" s="22"/>
      <c r="M46" s="22"/>
      <c r="N46" s="22"/>
      <c r="O46" s="106"/>
    </row>
    <row r="47" spans="1:15" ht="12.75">
      <c r="A47" s="7" t="s">
        <v>29</v>
      </c>
      <c r="B47" s="34"/>
      <c r="C47" s="22"/>
      <c r="D47" s="22"/>
      <c r="E47" s="22"/>
      <c r="F47" s="22"/>
      <c r="G47" s="22"/>
      <c r="H47" s="22"/>
      <c r="I47" s="22"/>
      <c r="J47" s="22"/>
      <c r="K47" s="22"/>
      <c r="L47" s="22"/>
      <c r="M47" s="22"/>
      <c r="N47" s="22"/>
      <c r="O47" s="10"/>
    </row>
    <row r="48" spans="1:15" ht="12.75">
      <c r="A48" s="7" t="s">
        <v>30</v>
      </c>
      <c r="B48" s="35"/>
      <c r="C48" s="22"/>
      <c r="D48" s="22"/>
      <c r="E48" s="22"/>
      <c r="F48" s="22"/>
      <c r="G48" s="22"/>
      <c r="H48" s="22"/>
      <c r="I48" s="22"/>
      <c r="J48" s="22"/>
      <c r="K48" s="22"/>
      <c r="L48" s="22"/>
      <c r="M48" s="22"/>
      <c r="N48" s="22"/>
      <c r="O48" s="10"/>
    </row>
    <row r="49" spans="1:15" ht="12.75">
      <c r="A49" s="7" t="s">
        <v>31</v>
      </c>
      <c r="B49" s="34"/>
      <c r="C49" s="22"/>
      <c r="D49" s="22"/>
      <c r="E49" s="22"/>
      <c r="F49" s="22"/>
      <c r="G49" s="22"/>
      <c r="H49" s="22"/>
      <c r="I49" s="22"/>
      <c r="J49" s="22"/>
      <c r="K49" s="22"/>
      <c r="L49" s="22"/>
      <c r="M49" s="22"/>
      <c r="N49" s="22"/>
      <c r="O49" s="10"/>
    </row>
    <row r="50" spans="1:15" ht="12.75">
      <c r="A50" s="9" t="str">
        <f>" "</f>
        <v> </v>
      </c>
      <c r="B50" s="34"/>
      <c r="C50" s="22"/>
      <c r="D50" s="22"/>
      <c r="E50" s="22"/>
      <c r="F50" s="22"/>
      <c r="G50" s="22"/>
      <c r="H50" s="22"/>
      <c r="I50" s="22"/>
      <c r="J50" s="22"/>
      <c r="K50" s="22"/>
      <c r="L50" s="22"/>
      <c r="M50" s="22"/>
      <c r="N50" s="22"/>
      <c r="O50" s="10"/>
    </row>
    <row r="51" spans="1:15" ht="12.75">
      <c r="A51" s="7" t="s">
        <v>32</v>
      </c>
      <c r="B51" s="36"/>
      <c r="C51" s="22"/>
      <c r="D51" s="22" t="str">
        <f aca="true" t="shared" si="7" ref="D51:M51">IF((D52+D53+D54+D55)&gt;0,(D52+D53+D54+D55)," ")</f>
        <v> </v>
      </c>
      <c r="E51" s="22" t="str">
        <f t="shared" si="7"/>
        <v> </v>
      </c>
      <c r="F51" s="22" t="str">
        <f t="shared" si="7"/>
        <v> </v>
      </c>
      <c r="G51" s="22" t="str">
        <f t="shared" si="7"/>
        <v> </v>
      </c>
      <c r="H51" s="22" t="str">
        <f t="shared" si="7"/>
        <v> </v>
      </c>
      <c r="I51" s="22" t="str">
        <f t="shared" si="7"/>
        <v> </v>
      </c>
      <c r="J51" s="22" t="str">
        <f t="shared" si="7"/>
        <v> </v>
      </c>
      <c r="K51" s="22" t="str">
        <f t="shared" si="7"/>
        <v> </v>
      </c>
      <c r="L51" s="22" t="str">
        <f t="shared" si="7"/>
        <v> </v>
      </c>
      <c r="M51" s="22" t="str">
        <f t="shared" si="7"/>
        <v> </v>
      </c>
      <c r="N51" s="22"/>
      <c r="O51" s="10"/>
    </row>
    <row r="52" spans="1:15" ht="12.75">
      <c r="A52" s="7" t="s">
        <v>33</v>
      </c>
      <c r="B52" s="34"/>
      <c r="C52" s="22"/>
      <c r="D52" s="22"/>
      <c r="E52" s="22"/>
      <c r="F52" s="22"/>
      <c r="G52" s="22"/>
      <c r="H52" s="22"/>
      <c r="I52" s="22"/>
      <c r="J52" s="22"/>
      <c r="K52" s="22"/>
      <c r="L52" s="22"/>
      <c r="M52" s="22"/>
      <c r="N52" s="22"/>
      <c r="O52" s="10"/>
    </row>
    <row r="53" spans="1:15" ht="12.75">
      <c r="A53" s="7" t="s">
        <v>34</v>
      </c>
      <c r="B53" s="34"/>
      <c r="C53" s="22"/>
      <c r="D53" s="22"/>
      <c r="E53" s="22"/>
      <c r="F53" s="22"/>
      <c r="G53" s="22"/>
      <c r="H53" s="22"/>
      <c r="I53" s="22"/>
      <c r="J53" s="22"/>
      <c r="K53" s="22"/>
      <c r="L53" s="22"/>
      <c r="M53" s="22"/>
      <c r="N53" s="22"/>
      <c r="O53" s="10"/>
    </row>
    <row r="54" spans="1:15" ht="12.75">
      <c r="A54" s="7" t="s">
        <v>35</v>
      </c>
      <c r="B54" s="34"/>
      <c r="C54" s="22"/>
      <c r="D54" s="22"/>
      <c r="E54" s="22"/>
      <c r="F54" s="22"/>
      <c r="G54" s="22"/>
      <c r="H54" s="22"/>
      <c r="I54" s="22"/>
      <c r="J54" s="22"/>
      <c r="K54" s="22"/>
      <c r="L54" s="22"/>
      <c r="M54" s="22"/>
      <c r="N54" s="22"/>
      <c r="O54" s="10"/>
    </row>
    <row r="55" spans="1:15" ht="12.75">
      <c r="A55" s="7" t="s">
        <v>36</v>
      </c>
      <c r="B55" s="34"/>
      <c r="C55" s="22"/>
      <c r="D55" s="22"/>
      <c r="E55" s="22"/>
      <c r="F55" s="22"/>
      <c r="G55" s="22"/>
      <c r="H55" s="22"/>
      <c r="I55" s="22"/>
      <c r="J55" s="22"/>
      <c r="K55" s="22"/>
      <c r="L55" s="22"/>
      <c r="M55" s="22"/>
      <c r="N55" s="22"/>
      <c r="O55" s="10"/>
    </row>
    <row r="56" spans="1:15" ht="12.75">
      <c r="A56" s="7" t="str">
        <f>" "</f>
        <v> </v>
      </c>
      <c r="B56" s="9"/>
      <c r="C56" s="22"/>
      <c r="D56" s="22"/>
      <c r="E56" s="22"/>
      <c r="F56" s="22"/>
      <c r="G56" s="22"/>
      <c r="H56" s="22"/>
      <c r="I56" s="22"/>
      <c r="J56" s="22"/>
      <c r="K56" s="22"/>
      <c r="L56" s="22"/>
      <c r="M56" s="22"/>
      <c r="N56" s="22"/>
      <c r="O56" s="37"/>
    </row>
    <row r="57" spans="1:15" ht="12.75">
      <c r="A57" s="38" t="s">
        <v>37</v>
      </c>
      <c r="B57" s="9"/>
      <c r="C57" s="22"/>
      <c r="D57" s="22"/>
      <c r="E57" s="22"/>
      <c r="F57" s="22"/>
      <c r="G57" s="22"/>
      <c r="H57" s="22"/>
      <c r="I57" s="22"/>
      <c r="J57" s="22"/>
      <c r="K57" s="22"/>
      <c r="L57" s="22"/>
      <c r="M57" s="22"/>
      <c r="N57" s="22"/>
      <c r="O57" s="37"/>
    </row>
    <row r="58" spans="1:15" ht="12.75">
      <c r="A58" s="7" t="s">
        <v>38</v>
      </c>
      <c r="B58" s="34"/>
      <c r="C58" s="22"/>
      <c r="D58" s="22"/>
      <c r="E58" s="22"/>
      <c r="F58" s="22"/>
      <c r="G58" s="22"/>
      <c r="H58" s="22"/>
      <c r="I58" s="22"/>
      <c r="J58" s="22"/>
      <c r="K58" s="22"/>
      <c r="L58" s="22"/>
      <c r="M58" s="22"/>
      <c r="N58" s="22"/>
      <c r="O58" s="10"/>
    </row>
    <row r="59" spans="1:15" ht="12.75">
      <c r="A59" s="7" t="s">
        <v>39</v>
      </c>
      <c r="B59" s="35"/>
      <c r="C59" s="24"/>
      <c r="D59" s="24"/>
      <c r="E59" s="24"/>
      <c r="F59" s="24"/>
      <c r="G59" s="24"/>
      <c r="H59" s="24"/>
      <c r="I59" s="24"/>
      <c r="J59" s="24"/>
      <c r="K59" s="24"/>
      <c r="L59" s="24"/>
      <c r="M59" s="24"/>
      <c r="N59" s="24"/>
      <c r="O59" s="10"/>
    </row>
    <row r="60" spans="1:14" s="100" customFormat="1" ht="12.75">
      <c r="A60" s="35" t="s">
        <v>40</v>
      </c>
      <c r="B60" s="35"/>
      <c r="C60" s="25" t="str">
        <f aca="true" t="shared" si="8" ref="C60:N60">IF(SUM(C46:C51)+SUM(C56:C59)=0," ",SUM(C46:C51)+SUM(C56:C59))</f>
        <v> </v>
      </c>
      <c r="D60" s="25" t="str">
        <f t="shared" si="8"/>
        <v> </v>
      </c>
      <c r="E60" s="25" t="str">
        <f t="shared" si="8"/>
        <v> </v>
      </c>
      <c r="F60" s="25" t="str">
        <f t="shared" si="8"/>
        <v> </v>
      </c>
      <c r="G60" s="25" t="str">
        <f t="shared" si="8"/>
        <v> </v>
      </c>
      <c r="H60" s="25" t="str">
        <f t="shared" si="8"/>
        <v> </v>
      </c>
      <c r="I60" s="25" t="str">
        <f t="shared" si="8"/>
        <v> </v>
      </c>
      <c r="J60" s="25" t="str">
        <f t="shared" si="8"/>
        <v> </v>
      </c>
      <c r="K60" s="25" t="str">
        <f t="shared" si="8"/>
        <v> </v>
      </c>
      <c r="L60" s="25" t="str">
        <f t="shared" si="8"/>
        <v> </v>
      </c>
      <c r="M60" s="25" t="str">
        <f t="shared" si="8"/>
        <v> </v>
      </c>
      <c r="N60" s="25" t="str">
        <f t="shared" si="8"/>
        <v> </v>
      </c>
    </row>
    <row r="61" spans="1:15" ht="12.75">
      <c r="A61" s="7" t="s">
        <v>41</v>
      </c>
      <c r="B61" s="34"/>
      <c r="C61" s="22"/>
      <c r="D61" s="22"/>
      <c r="E61" s="22"/>
      <c r="F61" s="22"/>
      <c r="G61" s="22"/>
      <c r="H61" s="22"/>
      <c r="I61" s="22"/>
      <c r="J61" s="22"/>
      <c r="K61" s="22"/>
      <c r="L61" s="22"/>
      <c r="M61" s="22"/>
      <c r="N61" s="22"/>
      <c r="O61" s="10"/>
    </row>
    <row r="62" spans="1:15" ht="12.75">
      <c r="A62" s="7" t="s">
        <v>42</v>
      </c>
      <c r="B62" s="9"/>
      <c r="C62" s="22"/>
      <c r="D62" s="22"/>
      <c r="E62" s="22"/>
      <c r="F62" s="22"/>
      <c r="G62" s="22"/>
      <c r="H62" s="22"/>
      <c r="I62" s="22"/>
      <c r="J62" s="22"/>
      <c r="K62" s="22"/>
      <c r="L62" s="22"/>
      <c r="M62" s="22"/>
      <c r="N62" s="22"/>
      <c r="O62" s="10"/>
    </row>
    <row r="63" spans="1:15" ht="12.75">
      <c r="A63" s="7" t="s">
        <v>43</v>
      </c>
      <c r="B63" s="34"/>
      <c r="C63" s="22"/>
      <c r="D63" s="22"/>
      <c r="E63" s="22"/>
      <c r="F63" s="22"/>
      <c r="G63" s="22"/>
      <c r="H63" s="22"/>
      <c r="I63" s="22"/>
      <c r="J63" s="22"/>
      <c r="K63" s="22"/>
      <c r="L63" s="22"/>
      <c r="M63" s="22"/>
      <c r="N63" s="22"/>
      <c r="O63" s="10"/>
    </row>
    <row r="64" spans="1:15" ht="12.75">
      <c r="A64" s="7" t="s">
        <v>44</v>
      </c>
      <c r="B64" s="34"/>
      <c r="C64" s="22"/>
      <c r="D64" s="22"/>
      <c r="E64" s="22"/>
      <c r="F64" s="22"/>
      <c r="G64" s="22"/>
      <c r="H64" s="22"/>
      <c r="I64" s="22"/>
      <c r="J64" s="22"/>
      <c r="K64" s="22"/>
      <c r="L64" s="22"/>
      <c r="M64" s="22"/>
      <c r="N64" s="22"/>
      <c r="O64" s="10"/>
    </row>
    <row r="65" spans="1:15" ht="12.75">
      <c r="A65" s="7" t="s">
        <v>45</v>
      </c>
      <c r="B65" s="34"/>
      <c r="C65" s="22"/>
      <c r="D65" s="22"/>
      <c r="E65" s="22"/>
      <c r="F65" s="22"/>
      <c r="G65" s="22"/>
      <c r="H65" s="22"/>
      <c r="I65" s="22"/>
      <c r="J65" s="22"/>
      <c r="K65" s="22"/>
      <c r="L65" s="22"/>
      <c r="M65" s="22"/>
      <c r="N65" s="22"/>
      <c r="O65" s="10"/>
    </row>
    <row r="66" spans="1:15" ht="12.75">
      <c r="A66" s="7" t="s">
        <v>46</v>
      </c>
      <c r="B66" s="34"/>
      <c r="C66" s="24"/>
      <c r="D66" s="24"/>
      <c r="E66" s="24"/>
      <c r="F66" s="24"/>
      <c r="G66" s="24"/>
      <c r="H66" s="24"/>
      <c r="I66" s="24"/>
      <c r="J66" s="24"/>
      <c r="K66" s="24"/>
      <c r="L66" s="24"/>
      <c r="M66" s="24"/>
      <c r="N66" s="24"/>
      <c r="O66" s="10"/>
    </row>
    <row r="67" spans="1:14" s="10" customFormat="1" ht="12.75">
      <c r="A67" s="7" t="s">
        <v>47</v>
      </c>
      <c r="B67" s="35"/>
      <c r="C67" s="25" t="str">
        <f aca="true" t="shared" si="9" ref="C67:N67">IF(SUM(C61:C66)=0," ",SUM(C61:C66))</f>
        <v> </v>
      </c>
      <c r="D67" s="25" t="str">
        <f t="shared" si="9"/>
        <v> </v>
      </c>
      <c r="E67" s="25" t="str">
        <f t="shared" si="9"/>
        <v> </v>
      </c>
      <c r="F67" s="25" t="str">
        <f t="shared" si="9"/>
        <v> </v>
      </c>
      <c r="G67" s="25" t="str">
        <f t="shared" si="9"/>
        <v> </v>
      </c>
      <c r="H67" s="25" t="str">
        <f t="shared" si="9"/>
        <v> </v>
      </c>
      <c r="I67" s="25" t="str">
        <f t="shared" si="9"/>
        <v> </v>
      </c>
      <c r="J67" s="25" t="str">
        <f t="shared" si="9"/>
        <v> </v>
      </c>
      <c r="K67" s="25" t="str">
        <f t="shared" si="9"/>
        <v> </v>
      </c>
      <c r="L67" s="25" t="str">
        <f t="shared" si="9"/>
        <v> </v>
      </c>
      <c r="M67" s="25" t="str">
        <f t="shared" si="9"/>
        <v> </v>
      </c>
      <c r="N67" s="25" t="str">
        <f t="shared" si="9"/>
        <v> </v>
      </c>
    </row>
    <row r="68" spans="1:15" ht="12.75">
      <c r="A68" s="7" t="s">
        <v>48</v>
      </c>
      <c r="B68" s="34"/>
      <c r="C68" s="22"/>
      <c r="D68" s="22"/>
      <c r="E68" s="22"/>
      <c r="F68" s="22"/>
      <c r="G68" s="22"/>
      <c r="H68" s="22"/>
      <c r="I68" s="22"/>
      <c r="J68" s="22"/>
      <c r="K68" s="22"/>
      <c r="L68" s="22"/>
      <c r="M68" s="22"/>
      <c r="N68" s="22"/>
      <c r="O68" s="10"/>
    </row>
    <row r="69" spans="1:15" ht="12.75">
      <c r="A69" s="9" t="str">
        <f>" "</f>
        <v> </v>
      </c>
      <c r="B69" s="34"/>
      <c r="C69" s="22"/>
      <c r="D69" s="22"/>
      <c r="E69" s="22"/>
      <c r="F69" s="22"/>
      <c r="G69" s="22"/>
      <c r="H69" s="22"/>
      <c r="I69" s="22"/>
      <c r="J69" s="22"/>
      <c r="K69" s="22"/>
      <c r="L69" s="22"/>
      <c r="M69" s="22"/>
      <c r="N69" s="22"/>
      <c r="O69" s="10"/>
    </row>
    <row r="70" spans="1:15" ht="12.75">
      <c r="A70" s="9" t="str">
        <f>" "</f>
        <v> </v>
      </c>
      <c r="B70" s="34"/>
      <c r="C70" s="22"/>
      <c r="D70" s="22"/>
      <c r="E70" s="22"/>
      <c r="F70" s="22"/>
      <c r="G70" s="22"/>
      <c r="H70" s="22"/>
      <c r="I70" s="22"/>
      <c r="J70" s="22"/>
      <c r="K70" s="22"/>
      <c r="L70" s="22"/>
      <c r="M70" s="22"/>
      <c r="N70" s="22"/>
      <c r="O70" s="10"/>
    </row>
    <row r="71" spans="1:15" ht="12.75">
      <c r="A71" s="7" t="s">
        <v>49</v>
      </c>
      <c r="B71" s="34"/>
      <c r="C71" s="22"/>
      <c r="D71" s="22"/>
      <c r="E71" s="22"/>
      <c r="F71" s="22"/>
      <c r="G71" s="22"/>
      <c r="H71" s="22"/>
      <c r="I71" s="22"/>
      <c r="J71" s="22"/>
      <c r="K71" s="22"/>
      <c r="L71" s="22"/>
      <c r="M71" s="22"/>
      <c r="N71" s="22"/>
      <c r="O71" s="10"/>
    </row>
    <row r="72" spans="1:15" ht="12.75">
      <c r="A72" s="7" t="s">
        <v>50</v>
      </c>
      <c r="B72" s="34"/>
      <c r="C72" s="22"/>
      <c r="D72" s="22"/>
      <c r="E72" s="22"/>
      <c r="F72" s="22"/>
      <c r="G72" s="22"/>
      <c r="H72" s="22"/>
      <c r="I72" s="22"/>
      <c r="J72" s="22"/>
      <c r="K72" s="22"/>
      <c r="L72" s="22"/>
      <c r="M72" s="22"/>
      <c r="N72" s="22"/>
      <c r="O72" s="10"/>
    </row>
    <row r="73" spans="1:15" ht="12.75">
      <c r="A73" s="7" t="s">
        <v>51</v>
      </c>
      <c r="B73" s="39"/>
      <c r="C73" s="22"/>
      <c r="D73" s="22"/>
      <c r="E73" s="22"/>
      <c r="F73" s="22"/>
      <c r="G73" s="22"/>
      <c r="H73" s="22"/>
      <c r="I73" s="22"/>
      <c r="J73" s="22"/>
      <c r="K73" s="22"/>
      <c r="L73" s="22"/>
      <c r="M73" s="22"/>
      <c r="N73" s="22"/>
      <c r="O73" s="10"/>
    </row>
    <row r="74" spans="1:15" ht="12.75">
      <c r="A74" s="7" t="s">
        <v>52</v>
      </c>
      <c r="B74" s="35"/>
      <c r="C74" s="24"/>
      <c r="D74" s="24"/>
      <c r="E74" s="24"/>
      <c r="F74" s="24"/>
      <c r="G74" s="24"/>
      <c r="H74" s="24"/>
      <c r="I74" s="24"/>
      <c r="J74" s="24"/>
      <c r="K74" s="24"/>
      <c r="L74" s="24"/>
      <c r="M74" s="24"/>
      <c r="N74" s="24"/>
      <c r="O74" s="10"/>
    </row>
    <row r="75" spans="1:15" s="30" customFormat="1" ht="12.75">
      <c r="A75" s="40" t="s">
        <v>53</v>
      </c>
      <c r="B75" s="41"/>
      <c r="C75" s="42" t="str">
        <f aca="true" t="shared" si="10" ref="C75:N75">IF(C60=" "," ",C60+SUM(C67:C74))</f>
        <v> </v>
      </c>
      <c r="D75" s="42" t="str">
        <f t="shared" si="10"/>
        <v> </v>
      </c>
      <c r="E75" s="42" t="str">
        <f t="shared" si="10"/>
        <v> </v>
      </c>
      <c r="F75" s="42" t="str">
        <f t="shared" si="10"/>
        <v> </v>
      </c>
      <c r="G75" s="42" t="str">
        <f t="shared" si="10"/>
        <v> </v>
      </c>
      <c r="H75" s="42" t="str">
        <f t="shared" si="10"/>
        <v> </v>
      </c>
      <c r="I75" s="42" t="str">
        <f t="shared" si="10"/>
        <v> </v>
      </c>
      <c r="J75" s="42" t="str">
        <f t="shared" si="10"/>
        <v> </v>
      </c>
      <c r="K75" s="42" t="str">
        <f t="shared" si="10"/>
        <v> </v>
      </c>
      <c r="L75" s="42" t="str">
        <f t="shared" si="10"/>
        <v> </v>
      </c>
      <c r="M75" s="42" t="str">
        <f t="shared" si="10"/>
        <v> </v>
      </c>
      <c r="N75" s="42" t="str">
        <f t="shared" si="10"/>
        <v> </v>
      </c>
      <c r="O75" s="29"/>
    </row>
    <row r="76" spans="1:15" ht="12.75">
      <c r="A76" s="9" t="str">
        <f>" "</f>
        <v> </v>
      </c>
      <c r="B76" s="34"/>
      <c r="C76" s="22"/>
      <c r="D76" s="22"/>
      <c r="E76" s="22"/>
      <c r="F76" s="22"/>
      <c r="G76" s="22"/>
      <c r="H76" s="22"/>
      <c r="I76" s="22"/>
      <c r="J76" s="22"/>
      <c r="K76" s="22"/>
      <c r="L76" s="22"/>
      <c r="M76" s="22"/>
      <c r="N76" s="22"/>
      <c r="O76" s="10"/>
    </row>
    <row r="77" spans="1:15" ht="12.75">
      <c r="A77" s="7" t="s">
        <v>54</v>
      </c>
      <c r="B77" s="34"/>
      <c r="C77" s="22"/>
      <c r="D77" s="22"/>
      <c r="E77" s="22"/>
      <c r="F77" s="22"/>
      <c r="G77" s="22"/>
      <c r="H77" s="22"/>
      <c r="I77" s="22"/>
      <c r="J77" s="22"/>
      <c r="K77" s="22"/>
      <c r="L77" s="22"/>
      <c r="M77" s="22"/>
      <c r="N77" s="22"/>
      <c r="O77" s="10"/>
    </row>
    <row r="78" spans="1:15" ht="12.75">
      <c r="A78" s="7" t="s">
        <v>55</v>
      </c>
      <c r="B78" s="34"/>
      <c r="C78" s="22"/>
      <c r="D78" s="22"/>
      <c r="E78" s="22"/>
      <c r="F78" s="22"/>
      <c r="G78" s="22"/>
      <c r="H78" s="22"/>
      <c r="I78" s="22"/>
      <c r="J78" s="22"/>
      <c r="K78" s="22"/>
      <c r="L78" s="22"/>
      <c r="M78" s="22"/>
      <c r="N78" s="22"/>
      <c r="O78" s="10"/>
    </row>
    <row r="79" spans="1:15" ht="12.75">
      <c r="A79" s="7" t="s">
        <v>56</v>
      </c>
      <c r="B79" s="34"/>
      <c r="C79" s="22"/>
      <c r="D79" s="22"/>
      <c r="E79" s="22"/>
      <c r="F79" s="22"/>
      <c r="G79" s="22"/>
      <c r="H79" s="22"/>
      <c r="I79" s="22"/>
      <c r="J79" s="22"/>
      <c r="K79" s="22"/>
      <c r="L79" s="22"/>
      <c r="M79" s="22"/>
      <c r="N79" s="22"/>
      <c r="O79" s="10"/>
    </row>
    <row r="80" spans="1:15" ht="12.75">
      <c r="A80" s="7" t="s">
        <v>57</v>
      </c>
      <c r="B80" s="35"/>
      <c r="C80" s="22"/>
      <c r="D80" s="22"/>
      <c r="E80" s="22"/>
      <c r="F80" s="22"/>
      <c r="G80" s="22"/>
      <c r="H80" s="22"/>
      <c r="I80" s="22"/>
      <c r="J80" s="22"/>
      <c r="K80" s="22"/>
      <c r="L80" s="22"/>
      <c r="M80" s="22"/>
      <c r="N80" s="22"/>
      <c r="O80" s="10"/>
    </row>
    <row r="81" spans="1:15" ht="12.75">
      <c r="A81" s="9" t="str">
        <f>" "</f>
        <v> </v>
      </c>
      <c r="B81" s="34"/>
      <c r="C81" s="22"/>
      <c r="D81" s="22"/>
      <c r="E81" s="22"/>
      <c r="F81" s="22"/>
      <c r="G81" s="22"/>
      <c r="H81" s="22"/>
      <c r="I81" s="22"/>
      <c r="J81" s="22"/>
      <c r="K81" s="22"/>
      <c r="L81" s="22"/>
      <c r="M81" s="22"/>
      <c r="N81" s="22"/>
      <c r="O81" s="10"/>
    </row>
    <row r="82" spans="1:15" ht="12.75">
      <c r="A82" s="7" t="s">
        <v>58</v>
      </c>
      <c r="B82" s="43"/>
      <c r="C82" s="22"/>
      <c r="D82" s="22"/>
      <c r="E82" s="22"/>
      <c r="F82" s="22"/>
      <c r="G82" s="22"/>
      <c r="H82" s="22"/>
      <c r="I82" s="22"/>
      <c r="J82" s="22"/>
      <c r="K82" s="22"/>
      <c r="L82" s="22"/>
      <c r="M82" s="22"/>
      <c r="N82" s="22"/>
      <c r="O82" s="10"/>
    </row>
    <row r="83" spans="1:15" ht="12.75">
      <c r="A83" s="7" t="s">
        <v>59</v>
      </c>
      <c r="B83" s="34"/>
      <c r="C83" s="22"/>
      <c r="D83" s="22"/>
      <c r="E83" s="22"/>
      <c r="F83" s="22"/>
      <c r="G83" s="22"/>
      <c r="H83" s="22"/>
      <c r="I83" s="22"/>
      <c r="J83" s="22"/>
      <c r="K83" s="22"/>
      <c r="L83" s="22"/>
      <c r="M83" s="22"/>
      <c r="N83" s="22"/>
      <c r="O83" s="10"/>
    </row>
    <row r="84" spans="1:15" ht="12.75">
      <c r="A84" s="7" t="s">
        <v>60</v>
      </c>
      <c r="B84" s="34"/>
      <c r="C84" s="22"/>
      <c r="D84" s="22"/>
      <c r="E84" s="22"/>
      <c r="F84" s="22"/>
      <c r="G84" s="22"/>
      <c r="H84" s="22"/>
      <c r="I84" s="22"/>
      <c r="J84" s="22"/>
      <c r="K84" s="22"/>
      <c r="L84" s="22"/>
      <c r="M84" s="22"/>
      <c r="N84" s="22"/>
      <c r="O84" s="10"/>
    </row>
    <row r="85" spans="1:15" ht="12.75">
      <c r="A85" s="7" t="s">
        <v>61</v>
      </c>
      <c r="B85" s="34"/>
      <c r="C85" s="22"/>
      <c r="D85" s="22"/>
      <c r="E85" s="22"/>
      <c r="F85" s="22"/>
      <c r="G85" s="22"/>
      <c r="H85" s="22"/>
      <c r="I85" s="22"/>
      <c r="J85" s="22"/>
      <c r="K85" s="22"/>
      <c r="L85" s="22"/>
      <c r="M85" s="22"/>
      <c r="N85" s="22"/>
      <c r="O85" s="10"/>
    </row>
    <row r="86" spans="1:15" ht="12.75">
      <c r="A86" s="7" t="s">
        <v>62</v>
      </c>
      <c r="B86" s="34"/>
      <c r="C86" s="22"/>
      <c r="D86" s="22"/>
      <c r="E86" s="22"/>
      <c r="F86" s="22"/>
      <c r="G86" s="22"/>
      <c r="H86" s="22"/>
      <c r="I86" s="22"/>
      <c r="J86" s="22"/>
      <c r="K86" s="22"/>
      <c r="L86" s="22"/>
      <c r="M86" s="22"/>
      <c r="N86" s="22"/>
      <c r="O86" s="10"/>
    </row>
    <row r="87" spans="1:15" ht="12.75">
      <c r="A87" s="7" t="s">
        <v>63</v>
      </c>
      <c r="B87" s="34"/>
      <c r="C87" s="22"/>
      <c r="D87" s="22"/>
      <c r="E87" s="22"/>
      <c r="F87" s="22"/>
      <c r="G87" s="22"/>
      <c r="H87" s="22"/>
      <c r="I87" s="22"/>
      <c r="J87" s="22"/>
      <c r="K87" s="22"/>
      <c r="L87" s="22"/>
      <c r="M87" s="22"/>
      <c r="N87" s="22"/>
      <c r="O87" s="10"/>
    </row>
    <row r="88" spans="1:15" ht="12.75">
      <c r="A88" s="7" t="s">
        <v>64</v>
      </c>
      <c r="B88" s="34"/>
      <c r="C88" s="22"/>
      <c r="D88" s="22"/>
      <c r="E88" s="22"/>
      <c r="F88" s="22"/>
      <c r="G88" s="22"/>
      <c r="H88" s="22"/>
      <c r="I88" s="22"/>
      <c r="J88" s="22"/>
      <c r="K88" s="22"/>
      <c r="L88" s="22"/>
      <c r="M88" s="22"/>
      <c r="N88" s="22"/>
      <c r="O88" s="10"/>
    </row>
    <row r="89" spans="1:15" ht="12.75">
      <c r="A89" s="7" t="s">
        <v>65</v>
      </c>
      <c r="B89" s="34"/>
      <c r="C89" s="22"/>
      <c r="D89" s="22"/>
      <c r="E89" s="22"/>
      <c r="F89" s="22"/>
      <c r="G89" s="22"/>
      <c r="H89" s="22"/>
      <c r="I89" s="22"/>
      <c r="J89" s="22"/>
      <c r="K89" s="22"/>
      <c r="L89" s="22"/>
      <c r="M89" s="22"/>
      <c r="N89" s="22"/>
      <c r="O89" s="10"/>
    </row>
    <row r="90" spans="1:15" ht="12.75">
      <c r="A90" s="7" t="s">
        <v>66</v>
      </c>
      <c r="B90" s="34"/>
      <c r="C90" s="22"/>
      <c r="D90" s="22"/>
      <c r="E90" s="22"/>
      <c r="F90" s="22"/>
      <c r="G90" s="22"/>
      <c r="H90" s="22"/>
      <c r="I90" s="22"/>
      <c r="J90" s="22"/>
      <c r="K90" s="22"/>
      <c r="L90" s="22"/>
      <c r="M90" s="22"/>
      <c r="N90" s="22"/>
      <c r="O90" s="10"/>
    </row>
    <row r="91" spans="1:15" s="30" customFormat="1" ht="12.75">
      <c r="A91" s="40" t="s">
        <v>67</v>
      </c>
      <c r="B91" s="9"/>
      <c r="C91" s="44"/>
      <c r="D91" s="44"/>
      <c r="E91" s="44"/>
      <c r="F91" s="44"/>
      <c r="G91" s="44"/>
      <c r="H91" s="44"/>
      <c r="I91" s="44"/>
      <c r="J91" s="44"/>
      <c r="K91" s="44"/>
      <c r="L91" s="44"/>
      <c r="M91" s="44"/>
      <c r="N91" s="45"/>
      <c r="O91" s="29"/>
    </row>
    <row r="92" spans="1:15" ht="12.75">
      <c r="A92" s="9" t="str">
        <f>" "</f>
        <v> </v>
      </c>
      <c r="B92" s="34"/>
      <c r="C92" s="22"/>
      <c r="D92" s="22"/>
      <c r="E92" s="22"/>
      <c r="F92" s="22"/>
      <c r="G92" s="22"/>
      <c r="H92" s="22"/>
      <c r="I92" s="22"/>
      <c r="J92" s="22"/>
      <c r="K92" s="22"/>
      <c r="L92" s="22"/>
      <c r="M92" s="22"/>
      <c r="N92" s="22"/>
      <c r="O92" s="10"/>
    </row>
    <row r="93" spans="1:15" ht="12.75">
      <c r="A93" s="7" t="s">
        <v>52</v>
      </c>
      <c r="B93" s="34"/>
      <c r="C93" s="24"/>
      <c r="D93" s="24"/>
      <c r="E93" s="24"/>
      <c r="F93" s="24"/>
      <c r="G93" s="24"/>
      <c r="H93" s="24"/>
      <c r="I93" s="24"/>
      <c r="J93" s="24"/>
      <c r="K93" s="24"/>
      <c r="L93" s="24"/>
      <c r="M93" s="24"/>
      <c r="N93" s="24"/>
      <c r="O93" s="10"/>
    </row>
    <row r="94" spans="1:14" s="10" customFormat="1" ht="12.75">
      <c r="A94" s="7" t="s">
        <v>68</v>
      </c>
      <c r="B94" s="7"/>
      <c r="C94" s="25" t="str">
        <f aca="true" t="shared" si="11" ref="C94:N94">IF(SUM(C76:C93)=0," ",SUM(C76:C93))</f>
        <v> </v>
      </c>
      <c r="D94" s="25" t="str">
        <f t="shared" si="11"/>
        <v> </v>
      </c>
      <c r="E94" s="25" t="str">
        <f t="shared" si="11"/>
        <v> </v>
      </c>
      <c r="F94" s="25" t="str">
        <f t="shared" si="11"/>
        <v> </v>
      </c>
      <c r="G94" s="25" t="str">
        <f t="shared" si="11"/>
        <v> </v>
      </c>
      <c r="H94" s="25" t="str">
        <f t="shared" si="11"/>
        <v> </v>
      </c>
      <c r="I94" s="25" t="str">
        <f t="shared" si="11"/>
        <v> </v>
      </c>
      <c r="J94" s="25" t="str">
        <f t="shared" si="11"/>
        <v> </v>
      </c>
      <c r="K94" s="25" t="str">
        <f t="shared" si="11"/>
        <v> </v>
      </c>
      <c r="L94" s="25" t="str">
        <f t="shared" si="11"/>
        <v> </v>
      </c>
      <c r="M94" s="25" t="str">
        <f t="shared" si="11"/>
        <v> </v>
      </c>
      <c r="N94" s="25" t="str">
        <f t="shared" si="11"/>
        <v> </v>
      </c>
    </row>
    <row r="95" spans="1:15" ht="12.75">
      <c r="A95" s="7" t="s">
        <v>69</v>
      </c>
      <c r="B95" s="7"/>
      <c r="C95" s="22"/>
      <c r="D95" s="22"/>
      <c r="E95" s="22"/>
      <c r="F95" s="22"/>
      <c r="G95" s="22"/>
      <c r="H95" s="22"/>
      <c r="I95" s="22"/>
      <c r="J95" s="22"/>
      <c r="K95" s="22"/>
      <c r="L95" s="22"/>
      <c r="M95" s="22"/>
      <c r="N95" s="22"/>
      <c r="O95" s="10"/>
    </row>
    <row r="96" spans="1:15" ht="12.75">
      <c r="A96" s="9" t="s">
        <v>70</v>
      </c>
      <c r="B96" s="9"/>
      <c r="C96" s="22"/>
      <c r="D96" s="22"/>
      <c r="E96" s="22"/>
      <c r="F96" s="22"/>
      <c r="G96" s="22"/>
      <c r="H96" s="22"/>
      <c r="I96" s="22"/>
      <c r="J96" s="22"/>
      <c r="K96" s="22"/>
      <c r="L96" s="22"/>
      <c r="M96" s="22"/>
      <c r="N96" s="22"/>
      <c r="O96" s="10"/>
    </row>
    <row r="97" spans="1:15" ht="12.75">
      <c r="A97" s="9" t="s">
        <v>71</v>
      </c>
      <c r="B97" s="9"/>
      <c r="C97" s="22"/>
      <c r="D97" s="22"/>
      <c r="E97" s="22"/>
      <c r="F97" s="22"/>
      <c r="G97" s="22"/>
      <c r="H97" s="22"/>
      <c r="I97" s="22"/>
      <c r="J97" s="22"/>
      <c r="K97" s="22"/>
      <c r="L97" s="22"/>
      <c r="M97" s="22"/>
      <c r="N97" s="22"/>
      <c r="O97" s="10"/>
    </row>
    <row r="98" spans="1:15" ht="12.75">
      <c r="A98" s="9" t="s">
        <v>71</v>
      </c>
      <c r="B98" s="9"/>
      <c r="C98" s="22"/>
      <c r="D98" s="22"/>
      <c r="E98" s="22"/>
      <c r="F98" s="22"/>
      <c r="G98" s="22"/>
      <c r="H98" s="22"/>
      <c r="I98" s="22"/>
      <c r="J98" s="22"/>
      <c r="K98" s="22"/>
      <c r="L98" s="22"/>
      <c r="M98" s="22"/>
      <c r="N98" s="22"/>
      <c r="O98" s="10"/>
    </row>
    <row r="99" spans="1:15" ht="12.75">
      <c r="A99" s="9" t="s">
        <v>72</v>
      </c>
      <c r="B99" s="9"/>
      <c r="C99" s="22"/>
      <c r="D99" s="22"/>
      <c r="E99" s="22"/>
      <c r="F99" s="22"/>
      <c r="G99" s="22"/>
      <c r="H99" s="22"/>
      <c r="I99" s="22"/>
      <c r="J99" s="22"/>
      <c r="K99" s="22"/>
      <c r="L99" s="22"/>
      <c r="M99" s="22"/>
      <c r="N99" s="22"/>
      <c r="O99" s="10"/>
    </row>
    <row r="100" spans="1:15" ht="12.75">
      <c r="A100" s="9" t="s">
        <v>72</v>
      </c>
      <c r="B100" s="9"/>
      <c r="C100" s="22"/>
      <c r="D100" s="22"/>
      <c r="E100" s="22"/>
      <c r="F100" s="22"/>
      <c r="G100" s="22"/>
      <c r="H100" s="22"/>
      <c r="I100" s="22"/>
      <c r="J100" s="22"/>
      <c r="K100" s="22"/>
      <c r="L100" s="22"/>
      <c r="M100" s="22"/>
      <c r="N100" s="22"/>
      <c r="O100" s="10"/>
    </row>
    <row r="101" spans="1:15" ht="12.75">
      <c r="A101" s="9" t="str">
        <f>" "</f>
        <v> </v>
      </c>
      <c r="B101" s="9"/>
      <c r="C101" s="22"/>
      <c r="D101" s="22"/>
      <c r="E101" s="22"/>
      <c r="F101" s="22"/>
      <c r="G101" s="22"/>
      <c r="H101" s="22"/>
      <c r="I101" s="22"/>
      <c r="J101" s="22"/>
      <c r="K101" s="22"/>
      <c r="L101" s="22"/>
      <c r="M101" s="22"/>
      <c r="N101" s="22"/>
      <c r="O101" s="10"/>
    </row>
    <row r="102" spans="1:15" ht="12.75">
      <c r="A102" s="9" t="str">
        <f>" "</f>
        <v> </v>
      </c>
      <c r="B102" s="9"/>
      <c r="C102" s="22"/>
      <c r="D102" s="22"/>
      <c r="E102" s="22"/>
      <c r="F102" s="22"/>
      <c r="G102" s="22"/>
      <c r="H102" s="22"/>
      <c r="I102" s="22"/>
      <c r="J102" s="22"/>
      <c r="K102" s="22"/>
      <c r="L102" s="22"/>
      <c r="M102" s="22"/>
      <c r="N102" s="22"/>
      <c r="O102" s="10"/>
    </row>
    <row r="103" spans="1:15" ht="12.75">
      <c r="A103" s="9" t="s">
        <v>161</v>
      </c>
      <c r="B103" s="9"/>
      <c r="C103" s="22"/>
      <c r="D103" s="22"/>
      <c r="E103" s="22"/>
      <c r="F103" s="22"/>
      <c r="G103" s="22"/>
      <c r="H103" s="22"/>
      <c r="I103" s="22"/>
      <c r="J103" s="22"/>
      <c r="K103" s="22"/>
      <c r="L103" s="22"/>
      <c r="M103" s="22"/>
      <c r="N103" s="22"/>
      <c r="O103" s="10"/>
    </row>
    <row r="104" spans="1:15" ht="12.75">
      <c r="A104" s="7" t="s">
        <v>73</v>
      </c>
      <c r="B104" s="34"/>
      <c r="C104" s="22"/>
      <c r="D104" s="22"/>
      <c r="E104" s="22"/>
      <c r="F104" s="22"/>
      <c r="G104" s="22"/>
      <c r="H104" s="22"/>
      <c r="I104" s="22"/>
      <c r="J104" s="22"/>
      <c r="K104" s="22"/>
      <c r="L104" s="22"/>
      <c r="M104" s="22"/>
      <c r="N104" s="22"/>
      <c r="O104" s="10"/>
    </row>
    <row r="105" spans="1:15" ht="12.75">
      <c r="A105" s="46" t="s">
        <v>74</v>
      </c>
      <c r="B105" s="34"/>
      <c r="C105" s="22"/>
      <c r="D105" s="22"/>
      <c r="E105" s="22"/>
      <c r="F105" s="22"/>
      <c r="G105" s="22"/>
      <c r="H105" s="22"/>
      <c r="I105" s="22"/>
      <c r="J105" s="22"/>
      <c r="K105" s="22"/>
      <c r="L105" s="22"/>
      <c r="M105" s="22"/>
      <c r="N105" s="22"/>
      <c r="O105" s="10"/>
    </row>
    <row r="106" spans="1:15" ht="12.75">
      <c r="A106" s="7" t="s">
        <v>75</v>
      </c>
      <c r="B106" s="7"/>
      <c r="C106" s="22"/>
      <c r="D106" s="22"/>
      <c r="E106" s="22"/>
      <c r="F106" s="22"/>
      <c r="G106" s="22"/>
      <c r="H106" s="22"/>
      <c r="I106" s="22"/>
      <c r="J106" s="22"/>
      <c r="K106" s="22"/>
      <c r="L106" s="22"/>
      <c r="M106" s="22"/>
      <c r="N106" s="22"/>
      <c r="O106" s="10"/>
    </row>
    <row r="107" spans="1:15" ht="12.75">
      <c r="A107" s="7" t="s">
        <v>75</v>
      </c>
      <c r="B107" s="7"/>
      <c r="C107" s="24"/>
      <c r="D107" s="24"/>
      <c r="E107" s="24"/>
      <c r="F107" s="24"/>
      <c r="G107" s="24"/>
      <c r="H107" s="24"/>
      <c r="I107" s="24"/>
      <c r="J107" s="24"/>
      <c r="K107" s="24"/>
      <c r="L107" s="24"/>
      <c r="M107" s="24"/>
      <c r="N107" s="24"/>
      <c r="O107" s="10"/>
    </row>
    <row r="108" spans="1:14" s="10" customFormat="1" ht="12.75">
      <c r="A108" s="7" t="s">
        <v>76</v>
      </c>
      <c r="B108" s="7"/>
      <c r="C108" s="47" t="str">
        <f aca="true" t="shared" si="12" ref="C108:N108">IF(C60=" "," ",SUM(C94:C107))</f>
        <v> </v>
      </c>
      <c r="D108" s="47" t="str">
        <f t="shared" si="12"/>
        <v> </v>
      </c>
      <c r="E108" s="47" t="str">
        <f t="shared" si="12"/>
        <v> </v>
      </c>
      <c r="F108" s="47" t="str">
        <f t="shared" si="12"/>
        <v> </v>
      </c>
      <c r="G108" s="47" t="str">
        <f t="shared" si="12"/>
        <v> </v>
      </c>
      <c r="H108" s="47" t="str">
        <f t="shared" si="12"/>
        <v> </v>
      </c>
      <c r="I108" s="47" t="str">
        <f t="shared" si="12"/>
        <v> </v>
      </c>
      <c r="J108" s="47" t="str">
        <f t="shared" si="12"/>
        <v> </v>
      </c>
      <c r="K108" s="47" t="str">
        <f t="shared" si="12"/>
        <v> </v>
      </c>
      <c r="L108" s="47" t="str">
        <f t="shared" si="12"/>
        <v> </v>
      </c>
      <c r="M108" s="47" t="str">
        <f t="shared" si="12"/>
        <v> </v>
      </c>
      <c r="N108" s="47" t="str">
        <f t="shared" si="12"/>
        <v> </v>
      </c>
    </row>
    <row r="109" spans="1:15" ht="12.75">
      <c r="A109" s="7" t="s">
        <v>38</v>
      </c>
      <c r="B109" s="9"/>
      <c r="C109" s="22"/>
      <c r="D109" s="22"/>
      <c r="E109" s="22"/>
      <c r="F109" s="22"/>
      <c r="G109" s="22"/>
      <c r="H109" s="22"/>
      <c r="I109" s="22"/>
      <c r="J109" s="22"/>
      <c r="K109" s="22"/>
      <c r="L109" s="22"/>
      <c r="M109" s="22"/>
      <c r="N109" s="22"/>
      <c r="O109" s="10"/>
    </row>
    <row r="110" spans="1:15" ht="12.75">
      <c r="A110" s="7" t="s">
        <v>77</v>
      </c>
      <c r="B110" s="7"/>
      <c r="C110" s="22"/>
      <c r="D110" s="22"/>
      <c r="E110" s="22"/>
      <c r="F110" s="22"/>
      <c r="G110" s="22"/>
      <c r="H110" s="22"/>
      <c r="I110" s="22"/>
      <c r="J110" s="22"/>
      <c r="K110" s="22"/>
      <c r="L110" s="22"/>
      <c r="M110" s="22"/>
      <c r="N110" s="22"/>
      <c r="O110" s="10"/>
    </row>
    <row r="111" spans="1:15" ht="12.75">
      <c r="A111" s="7" t="s">
        <v>78</v>
      </c>
      <c r="B111" s="7"/>
      <c r="C111" s="22"/>
      <c r="D111" s="22"/>
      <c r="E111" s="22"/>
      <c r="F111" s="22"/>
      <c r="G111" s="22"/>
      <c r="H111" s="22"/>
      <c r="I111" s="22"/>
      <c r="J111" s="22"/>
      <c r="K111" s="22"/>
      <c r="L111" s="22"/>
      <c r="M111" s="22"/>
      <c r="N111" s="22"/>
      <c r="O111" s="10"/>
    </row>
    <row r="112" spans="1:15" ht="12.75">
      <c r="A112" s="7" t="s">
        <v>79</v>
      </c>
      <c r="B112" s="7"/>
      <c r="C112" s="22"/>
      <c r="D112" s="22"/>
      <c r="E112" s="22"/>
      <c r="F112" s="22"/>
      <c r="G112" s="22"/>
      <c r="H112" s="22"/>
      <c r="I112" s="22"/>
      <c r="J112" s="22"/>
      <c r="K112" s="22"/>
      <c r="L112" s="22"/>
      <c r="M112" s="22"/>
      <c r="N112" s="22"/>
      <c r="O112" s="10"/>
    </row>
    <row r="113" spans="1:15" ht="12.75">
      <c r="A113" s="7" t="s">
        <v>80</v>
      </c>
      <c r="B113" s="7"/>
      <c r="C113" s="22"/>
      <c r="D113" s="22"/>
      <c r="E113" s="22"/>
      <c r="F113" s="22"/>
      <c r="G113" s="22"/>
      <c r="H113" s="22"/>
      <c r="I113" s="22"/>
      <c r="J113" s="22"/>
      <c r="K113" s="22"/>
      <c r="L113" s="22"/>
      <c r="M113" s="22"/>
      <c r="N113" s="22"/>
      <c r="O113" s="10"/>
    </row>
    <row r="114" spans="1:15" ht="12.75">
      <c r="A114" s="7" t="s">
        <v>81</v>
      </c>
      <c r="B114" s="7"/>
      <c r="C114" s="22"/>
      <c r="D114" s="22"/>
      <c r="E114" s="22"/>
      <c r="F114" s="22"/>
      <c r="G114" s="22"/>
      <c r="H114" s="22"/>
      <c r="I114" s="22"/>
      <c r="J114" s="22"/>
      <c r="K114" s="22"/>
      <c r="L114" s="22"/>
      <c r="M114" s="22"/>
      <c r="N114" s="22"/>
      <c r="O114" s="10"/>
    </row>
    <row r="115" spans="1:15" ht="12.75">
      <c r="A115" s="7" t="s">
        <v>82</v>
      </c>
      <c r="B115" s="7"/>
      <c r="C115" s="22"/>
      <c r="D115" s="22"/>
      <c r="E115" s="22"/>
      <c r="F115" s="22"/>
      <c r="G115" s="22"/>
      <c r="H115" s="22"/>
      <c r="I115" s="22"/>
      <c r="J115" s="22"/>
      <c r="K115" s="22"/>
      <c r="L115" s="22"/>
      <c r="M115" s="22"/>
      <c r="N115" s="22"/>
      <c r="O115" s="10"/>
    </row>
    <row r="116" spans="1:15" ht="12.75">
      <c r="A116" s="9" t="str">
        <f>" "</f>
        <v> </v>
      </c>
      <c r="B116" s="9"/>
      <c r="C116" s="22"/>
      <c r="D116" s="22"/>
      <c r="E116" s="22"/>
      <c r="F116" s="22"/>
      <c r="G116" s="22"/>
      <c r="H116" s="22"/>
      <c r="I116" s="22"/>
      <c r="J116" s="22"/>
      <c r="K116" s="22"/>
      <c r="L116" s="22"/>
      <c r="M116" s="22"/>
      <c r="N116" s="22"/>
      <c r="O116" s="10"/>
    </row>
    <row r="117" spans="1:15" ht="12.75">
      <c r="A117" s="48" t="s">
        <v>83</v>
      </c>
      <c r="B117" s="7"/>
      <c r="C117" s="22"/>
      <c r="D117" s="22"/>
      <c r="E117" s="22"/>
      <c r="F117" s="22"/>
      <c r="G117" s="22"/>
      <c r="H117" s="22"/>
      <c r="I117" s="22"/>
      <c r="J117" s="22"/>
      <c r="K117" s="22"/>
      <c r="L117" s="22"/>
      <c r="M117" s="22"/>
      <c r="N117" s="22"/>
      <c r="O117" s="10"/>
    </row>
    <row r="118" spans="1:15" ht="12.75">
      <c r="A118" s="7" t="s">
        <v>84</v>
      </c>
      <c r="B118" s="34"/>
      <c r="C118" s="22"/>
      <c r="D118" s="22"/>
      <c r="E118" s="22"/>
      <c r="F118" s="22"/>
      <c r="G118" s="22"/>
      <c r="H118" s="22"/>
      <c r="I118" s="22"/>
      <c r="J118" s="22"/>
      <c r="K118" s="22"/>
      <c r="L118" s="22"/>
      <c r="M118" s="22"/>
      <c r="N118" s="22"/>
      <c r="O118" s="10"/>
    </row>
    <row r="119" spans="1:15" s="51" customFormat="1" ht="12.75">
      <c r="A119" s="49" t="s">
        <v>85</v>
      </c>
      <c r="B119" s="49"/>
      <c r="C119" s="22"/>
      <c r="D119" s="22"/>
      <c r="E119" s="22"/>
      <c r="F119" s="22"/>
      <c r="G119" s="22"/>
      <c r="H119" s="22"/>
      <c r="I119" s="22"/>
      <c r="J119" s="22"/>
      <c r="K119" s="22"/>
      <c r="L119" s="22"/>
      <c r="M119" s="22"/>
      <c r="N119" s="22"/>
      <c r="O119" s="50"/>
    </row>
    <row r="120" spans="1:15" ht="12.75">
      <c r="A120" s="7" t="s">
        <v>86</v>
      </c>
      <c r="B120" s="7"/>
      <c r="C120" s="22"/>
      <c r="D120" s="22"/>
      <c r="E120" s="22"/>
      <c r="F120" s="22"/>
      <c r="G120" s="22"/>
      <c r="H120" s="22"/>
      <c r="I120" s="22"/>
      <c r="J120" s="22"/>
      <c r="K120" s="22"/>
      <c r="L120" s="22"/>
      <c r="M120" s="22"/>
      <c r="N120" s="22"/>
      <c r="O120" s="10"/>
    </row>
    <row r="121" spans="1:15" ht="12.75">
      <c r="A121" s="7" t="s">
        <v>87</v>
      </c>
      <c r="B121" s="7"/>
      <c r="C121" s="22"/>
      <c r="D121" s="22"/>
      <c r="E121" s="22"/>
      <c r="F121" s="22"/>
      <c r="G121" s="22"/>
      <c r="H121" s="22"/>
      <c r="I121" s="22"/>
      <c r="J121" s="22"/>
      <c r="K121" s="22"/>
      <c r="L121" s="22"/>
      <c r="M121" s="22"/>
      <c r="N121" s="22"/>
      <c r="O121" s="10"/>
    </row>
    <row r="122" spans="1:15" ht="12.75">
      <c r="A122" s="7" t="s">
        <v>88</v>
      </c>
      <c r="B122" s="7"/>
      <c r="C122" s="22"/>
      <c r="D122" s="22"/>
      <c r="E122" s="22"/>
      <c r="F122" s="22"/>
      <c r="G122" s="22"/>
      <c r="H122" s="22"/>
      <c r="I122" s="22"/>
      <c r="J122" s="22"/>
      <c r="K122" s="22"/>
      <c r="L122" s="22"/>
      <c r="M122" s="22"/>
      <c r="N122" s="22"/>
      <c r="O122" s="10"/>
    </row>
    <row r="123" spans="1:15" ht="12.75">
      <c r="A123" s="7" t="s">
        <v>89</v>
      </c>
      <c r="B123" s="7"/>
      <c r="C123" s="22"/>
      <c r="D123" s="22"/>
      <c r="E123" s="22"/>
      <c r="F123" s="22"/>
      <c r="G123" s="22"/>
      <c r="H123" s="22"/>
      <c r="I123" s="22"/>
      <c r="J123" s="22"/>
      <c r="K123" s="22"/>
      <c r="L123" s="22"/>
      <c r="M123" s="22"/>
      <c r="N123" s="22"/>
      <c r="O123" s="10"/>
    </row>
    <row r="124" spans="1:15" ht="12.75">
      <c r="A124" s="7" t="s">
        <v>90</v>
      </c>
      <c r="B124" s="7"/>
      <c r="C124" s="24"/>
      <c r="D124" s="24"/>
      <c r="E124" s="24"/>
      <c r="F124" s="24"/>
      <c r="G124" s="24"/>
      <c r="H124" s="24"/>
      <c r="I124" s="24"/>
      <c r="J124" s="24"/>
      <c r="K124" s="24"/>
      <c r="L124" s="24"/>
      <c r="M124" s="24"/>
      <c r="N124" s="24"/>
      <c r="O124" s="10"/>
    </row>
    <row r="125" spans="1:14" s="10" customFormat="1" ht="12.75">
      <c r="A125" s="7" t="s">
        <v>91</v>
      </c>
      <c r="B125" s="7"/>
      <c r="C125" s="25" t="str">
        <f aca="true" t="shared" si="13" ref="C125:N125">IF(C60=" "," ",SUM(C112:C124))</f>
        <v> </v>
      </c>
      <c r="D125" s="25" t="str">
        <f t="shared" si="13"/>
        <v> </v>
      </c>
      <c r="E125" s="25" t="str">
        <f t="shared" si="13"/>
        <v> </v>
      </c>
      <c r="F125" s="25" t="str">
        <f t="shared" si="13"/>
        <v> </v>
      </c>
      <c r="G125" s="25" t="str">
        <f t="shared" si="13"/>
        <v> </v>
      </c>
      <c r="H125" s="25" t="str">
        <f t="shared" si="13"/>
        <v> </v>
      </c>
      <c r="I125" s="25" t="str">
        <f t="shared" si="13"/>
        <v> </v>
      </c>
      <c r="J125" s="25" t="str">
        <f t="shared" si="13"/>
        <v> </v>
      </c>
      <c r="K125" s="25" t="str">
        <f t="shared" si="13"/>
        <v> </v>
      </c>
      <c r="L125" s="25" t="str">
        <f t="shared" si="13"/>
        <v> </v>
      </c>
      <c r="M125" s="25" t="str">
        <f t="shared" si="13"/>
        <v> </v>
      </c>
      <c r="N125" s="25" t="str">
        <f t="shared" si="13"/>
        <v> </v>
      </c>
    </row>
    <row r="126" spans="1:14" s="10" customFormat="1" ht="12.75">
      <c r="A126" s="7" t="s">
        <v>92</v>
      </c>
      <c r="B126" s="7"/>
      <c r="C126" s="52" t="str">
        <f aca="true" t="shared" si="14" ref="C126:N126">IF(C125=" "," ",SUM(C108:C111)+C125)</f>
        <v> </v>
      </c>
      <c r="D126" s="52" t="str">
        <f t="shared" si="14"/>
        <v> </v>
      </c>
      <c r="E126" s="52" t="str">
        <f t="shared" si="14"/>
        <v> </v>
      </c>
      <c r="F126" s="52" t="str">
        <f t="shared" si="14"/>
        <v> </v>
      </c>
      <c r="G126" s="52" t="str">
        <f t="shared" si="14"/>
        <v> </v>
      </c>
      <c r="H126" s="52" t="str">
        <f t="shared" si="14"/>
        <v> </v>
      </c>
      <c r="I126" s="52" t="str">
        <f t="shared" si="14"/>
        <v> </v>
      </c>
      <c r="J126" s="52" t="str">
        <f t="shared" si="14"/>
        <v> </v>
      </c>
      <c r="K126" s="52" t="str">
        <f t="shared" si="14"/>
        <v> </v>
      </c>
      <c r="L126" s="52" t="str">
        <f t="shared" si="14"/>
        <v> </v>
      </c>
      <c r="M126" s="52" t="str">
        <f t="shared" si="14"/>
        <v> </v>
      </c>
      <c r="N126" s="52" t="str">
        <f t="shared" si="14"/>
        <v> </v>
      </c>
    </row>
    <row r="127" spans="1:15" ht="12.75">
      <c r="A127" s="9"/>
      <c r="B127" s="9"/>
      <c r="C127" s="7"/>
      <c r="D127" s="7"/>
      <c r="E127" s="7"/>
      <c r="F127" s="7"/>
      <c r="G127" s="7"/>
      <c r="H127" s="7"/>
      <c r="I127" s="7"/>
      <c r="J127" s="7"/>
      <c r="K127" s="7"/>
      <c r="L127" s="7"/>
      <c r="M127" s="7"/>
      <c r="N127" s="7"/>
      <c r="O127" s="10"/>
    </row>
    <row r="128" spans="1:15" ht="12.75">
      <c r="A128" s="8" t="str">
        <f>A3</f>
        <v>XYZ CORP</v>
      </c>
      <c r="B128" s="9"/>
      <c r="C128" s="9"/>
      <c r="D128" s="9"/>
      <c r="E128" s="9"/>
      <c r="F128" s="9"/>
      <c r="G128" s="9"/>
      <c r="H128" s="9"/>
      <c r="I128" s="9"/>
      <c r="J128" s="9"/>
      <c r="K128" s="9"/>
      <c r="L128" s="9"/>
      <c r="M128" s="9"/>
      <c r="N128" s="7"/>
      <c r="O128" s="10"/>
    </row>
    <row r="129" spans="1:15" ht="12.75">
      <c r="A129" s="8" t="s">
        <v>93</v>
      </c>
      <c r="B129" s="7"/>
      <c r="C129" s="7"/>
      <c r="D129" s="7"/>
      <c r="E129" s="7"/>
      <c r="F129" s="7"/>
      <c r="G129" s="7"/>
      <c r="H129" s="7"/>
      <c r="I129" s="7"/>
      <c r="J129" s="7"/>
      <c r="K129" s="7"/>
      <c r="L129" s="7"/>
      <c r="M129" s="7"/>
      <c r="N129" s="7"/>
      <c r="O129" s="10"/>
    </row>
    <row r="130" spans="1:15" ht="12.75">
      <c r="A130" s="8"/>
      <c r="B130" s="7"/>
      <c r="C130" s="33" t="str">
        <f aca="true" t="shared" si="15" ref="C130:N130">C5</f>
        <v>19XX</v>
      </c>
      <c r="D130" s="33" t="str">
        <f t="shared" si="15"/>
        <v>19XX</v>
      </c>
      <c r="E130" s="33" t="str">
        <f t="shared" si="15"/>
        <v>19XX</v>
      </c>
      <c r="F130" s="33" t="str">
        <f t="shared" si="15"/>
        <v>19XX</v>
      </c>
      <c r="G130" s="33" t="str">
        <f t="shared" si="15"/>
        <v>19XX</v>
      </c>
      <c r="H130" s="33" t="str">
        <f t="shared" si="15"/>
        <v>19XX</v>
      </c>
      <c r="I130" s="33" t="str">
        <f t="shared" si="15"/>
        <v>20XX</v>
      </c>
      <c r="J130" s="33" t="str">
        <f t="shared" si="15"/>
        <v>20XX</v>
      </c>
      <c r="K130" s="33" t="str">
        <f t="shared" si="15"/>
        <v>20XX</v>
      </c>
      <c r="L130" s="33" t="str">
        <f t="shared" si="15"/>
        <v>20XX</v>
      </c>
      <c r="M130" s="33" t="str">
        <f t="shared" si="15"/>
        <v>20XX</v>
      </c>
      <c r="N130" s="33" t="str">
        <f t="shared" si="15"/>
        <v>20XX</v>
      </c>
      <c r="O130" s="10"/>
    </row>
    <row r="131" spans="1:15" ht="12.75">
      <c r="A131" s="7" t="s">
        <v>94</v>
      </c>
      <c r="B131" s="7"/>
      <c r="C131" s="53"/>
      <c r="D131" s="53"/>
      <c r="E131" s="53"/>
      <c r="F131" s="53"/>
      <c r="G131" s="53"/>
      <c r="H131" s="53"/>
      <c r="I131" s="53"/>
      <c r="J131" s="53"/>
      <c r="K131" s="53"/>
      <c r="L131" s="53"/>
      <c r="M131" s="53"/>
      <c r="N131" s="53"/>
      <c r="O131" s="10"/>
    </row>
    <row r="132" spans="1:15" ht="12.75">
      <c r="A132" s="7" t="s">
        <v>95</v>
      </c>
      <c r="B132" s="7"/>
      <c r="C132" s="53"/>
      <c r="D132" s="53"/>
      <c r="E132" s="53"/>
      <c r="F132" s="53"/>
      <c r="G132" s="53"/>
      <c r="H132" s="53"/>
      <c r="I132" s="53"/>
      <c r="J132" s="53"/>
      <c r="K132" s="53"/>
      <c r="L132" s="53"/>
      <c r="M132" s="53"/>
      <c r="N132" s="53"/>
      <c r="O132" s="10"/>
    </row>
    <row r="133" spans="1:51" ht="12.75">
      <c r="A133" s="7" t="s">
        <v>96</v>
      </c>
      <c r="B133" s="7"/>
      <c r="C133" s="53" t="str">
        <f aca="true" t="shared" si="16" ref="C133:N133">IF(OR(C37=" ",C37=0)," ",C134+C135-C136-C137-C138+C139+C140)</f>
        <v> </v>
      </c>
      <c r="D133" s="53" t="str">
        <f t="shared" si="16"/>
        <v> </v>
      </c>
      <c r="E133" s="53" t="str">
        <f t="shared" si="16"/>
        <v> </v>
      </c>
      <c r="F133" s="53" t="str">
        <f t="shared" si="16"/>
        <v> </v>
      </c>
      <c r="G133" s="53" t="str">
        <f t="shared" si="16"/>
        <v> </v>
      </c>
      <c r="H133" s="53" t="str">
        <f t="shared" si="16"/>
        <v> </v>
      </c>
      <c r="I133" s="53" t="str">
        <f t="shared" si="16"/>
        <v> </v>
      </c>
      <c r="J133" s="53" t="str">
        <f t="shared" si="16"/>
        <v> </v>
      </c>
      <c r="K133" s="53" t="str">
        <f t="shared" si="16"/>
        <v> </v>
      </c>
      <c r="L133" s="53" t="str">
        <f t="shared" si="16"/>
        <v> </v>
      </c>
      <c r="M133" s="53" t="str">
        <f t="shared" si="16"/>
        <v> </v>
      </c>
      <c r="N133" s="53" t="str">
        <f t="shared" si="16"/>
        <v> </v>
      </c>
      <c r="O133" s="10"/>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5"/>
    </row>
    <row r="134" spans="1:15" ht="12.75">
      <c r="A134" s="7" t="s">
        <v>97</v>
      </c>
      <c r="B134" s="7"/>
      <c r="C134" s="53"/>
      <c r="D134" s="53"/>
      <c r="E134" s="53"/>
      <c r="F134" s="53"/>
      <c r="G134" s="53"/>
      <c r="H134" s="53"/>
      <c r="I134" s="53"/>
      <c r="J134" s="53"/>
      <c r="K134" s="53"/>
      <c r="L134" s="53"/>
      <c r="M134" s="53"/>
      <c r="N134" s="53"/>
      <c r="O134" s="10"/>
    </row>
    <row r="135" spans="1:15" ht="12.75">
      <c r="A135" s="7" t="s">
        <v>98</v>
      </c>
      <c r="B135" s="7"/>
      <c r="C135" s="53"/>
      <c r="D135" s="53"/>
      <c r="E135" s="53"/>
      <c r="F135" s="53"/>
      <c r="G135" s="53"/>
      <c r="H135" s="53"/>
      <c r="I135" s="53"/>
      <c r="J135" s="53"/>
      <c r="K135" s="53"/>
      <c r="L135" s="53"/>
      <c r="M135" s="53"/>
      <c r="N135" s="53"/>
      <c r="O135" s="10"/>
    </row>
    <row r="136" spans="1:15" ht="12.75">
      <c r="A136" s="7" t="s">
        <v>99</v>
      </c>
      <c r="B136" s="7"/>
      <c r="C136" s="53"/>
      <c r="D136" s="53"/>
      <c r="E136" s="53"/>
      <c r="F136" s="53"/>
      <c r="G136" s="53"/>
      <c r="H136" s="53"/>
      <c r="I136" s="53"/>
      <c r="J136" s="53"/>
      <c r="K136" s="53"/>
      <c r="L136" s="53"/>
      <c r="M136" s="53"/>
      <c r="N136" s="53"/>
      <c r="O136" s="10"/>
    </row>
    <row r="137" spans="1:15" ht="12.75">
      <c r="A137" s="7" t="s">
        <v>100</v>
      </c>
      <c r="B137" s="7"/>
      <c r="C137" s="53"/>
      <c r="D137" s="53"/>
      <c r="E137" s="53"/>
      <c r="F137" s="53"/>
      <c r="G137" s="53"/>
      <c r="H137" s="53"/>
      <c r="I137" s="53"/>
      <c r="J137" s="53"/>
      <c r="K137" s="53"/>
      <c r="L137" s="53"/>
      <c r="M137" s="53"/>
      <c r="N137" s="53"/>
      <c r="O137" s="10"/>
    </row>
    <row r="138" spans="1:15" ht="12.75">
      <c r="A138" s="7" t="s">
        <v>101</v>
      </c>
      <c r="B138" s="7"/>
      <c r="C138" s="53"/>
      <c r="D138" s="53"/>
      <c r="E138" s="53"/>
      <c r="F138" s="53"/>
      <c r="G138" s="53"/>
      <c r="H138" s="53"/>
      <c r="I138" s="53"/>
      <c r="J138" s="53"/>
      <c r="K138" s="53"/>
      <c r="L138" s="53"/>
      <c r="M138" s="53"/>
      <c r="N138" s="53"/>
      <c r="O138" s="10"/>
    </row>
    <row r="139" spans="1:15" ht="12.75">
      <c r="A139" s="7" t="s">
        <v>102</v>
      </c>
      <c r="B139" s="35"/>
      <c r="C139" s="53"/>
      <c r="D139" s="53"/>
      <c r="E139" s="53"/>
      <c r="F139" s="53"/>
      <c r="G139" s="53"/>
      <c r="H139" s="53"/>
      <c r="I139" s="53"/>
      <c r="J139" s="53"/>
      <c r="K139" s="53"/>
      <c r="L139" s="53"/>
      <c r="M139" s="53"/>
      <c r="N139" s="53"/>
      <c r="O139" s="10"/>
    </row>
    <row r="140" spans="1:15" ht="12.75">
      <c r="A140" s="7" t="s">
        <v>103</v>
      </c>
      <c r="B140" s="35"/>
      <c r="C140" s="53"/>
      <c r="D140" s="53"/>
      <c r="E140" s="53"/>
      <c r="F140" s="53"/>
      <c r="G140" s="53"/>
      <c r="H140" s="53"/>
      <c r="I140" s="53"/>
      <c r="J140" s="53"/>
      <c r="K140" s="53"/>
      <c r="L140" s="53"/>
      <c r="M140" s="53"/>
      <c r="N140" s="53"/>
      <c r="O140" s="10"/>
    </row>
    <row r="141" spans="1:15" ht="12.75">
      <c r="A141" s="7" t="s">
        <v>104</v>
      </c>
      <c r="B141" s="7"/>
      <c r="C141" s="53"/>
      <c r="D141" s="53"/>
      <c r="E141" s="53"/>
      <c r="F141" s="53"/>
      <c r="G141" s="53"/>
      <c r="H141" s="53"/>
      <c r="I141" s="53"/>
      <c r="J141" s="53"/>
      <c r="K141" s="53"/>
      <c r="L141" s="53"/>
      <c r="M141" s="53"/>
      <c r="N141" s="53"/>
      <c r="O141" s="10"/>
    </row>
    <row r="142" spans="1:15" ht="12.75">
      <c r="A142" s="7" t="s">
        <v>105</v>
      </c>
      <c r="B142" s="7"/>
      <c r="C142" s="53"/>
      <c r="D142" s="53"/>
      <c r="E142" s="53"/>
      <c r="F142" s="53"/>
      <c r="G142" s="53"/>
      <c r="H142" s="53"/>
      <c r="I142" s="53"/>
      <c r="J142" s="53"/>
      <c r="K142" s="53"/>
      <c r="L142" s="53"/>
      <c r="M142" s="53"/>
      <c r="N142" s="53"/>
      <c r="O142" s="10"/>
    </row>
    <row r="143" spans="1:15" ht="12.75">
      <c r="A143" s="7" t="s">
        <v>106</v>
      </c>
      <c r="B143" s="7"/>
      <c r="C143" s="53"/>
      <c r="D143" s="53"/>
      <c r="E143" s="53"/>
      <c r="F143" s="53"/>
      <c r="G143" s="53"/>
      <c r="H143" s="53"/>
      <c r="I143" s="53"/>
      <c r="J143" s="53"/>
      <c r="K143" s="53"/>
      <c r="L143" s="53"/>
      <c r="M143" s="53"/>
      <c r="N143" s="53"/>
      <c r="O143" s="10"/>
    </row>
    <row r="144" spans="1:15" ht="12.75">
      <c r="A144" s="27" t="s">
        <v>107</v>
      </c>
      <c r="B144" s="27"/>
      <c r="C144" s="56"/>
      <c r="D144" s="56"/>
      <c r="E144" s="56"/>
      <c r="F144" s="56"/>
      <c r="G144" s="56"/>
      <c r="H144" s="56"/>
      <c r="I144" s="56"/>
      <c r="J144" s="56"/>
      <c r="K144" s="56"/>
      <c r="L144" s="56"/>
      <c r="M144" s="56"/>
      <c r="N144" s="56"/>
      <c r="O144" s="10"/>
    </row>
    <row r="145" spans="1:15" ht="12.75">
      <c r="A145" s="7" t="s">
        <v>108</v>
      </c>
      <c r="B145" s="7"/>
      <c r="C145" s="57"/>
      <c r="D145" s="57"/>
      <c r="E145" s="57"/>
      <c r="F145" s="57"/>
      <c r="G145" s="57"/>
      <c r="H145" s="57"/>
      <c r="I145" s="57"/>
      <c r="J145" s="57"/>
      <c r="K145" s="57"/>
      <c r="L145" s="57"/>
      <c r="M145" s="57"/>
      <c r="N145" s="57"/>
      <c r="O145" s="10"/>
    </row>
    <row r="146" spans="1:15" s="107" customFormat="1" ht="12.75">
      <c r="A146" s="35" t="s">
        <v>109</v>
      </c>
      <c r="B146" s="35"/>
      <c r="C146" s="53"/>
      <c r="D146" s="53"/>
      <c r="E146" s="53"/>
      <c r="F146" s="53"/>
      <c r="G146" s="53"/>
      <c r="H146" s="53"/>
      <c r="I146" s="53"/>
      <c r="J146" s="53"/>
      <c r="K146" s="53"/>
      <c r="L146" s="53"/>
      <c r="M146" s="53"/>
      <c r="N146" s="53"/>
      <c r="O146" s="106"/>
    </row>
    <row r="147" spans="1:15" ht="12.75">
      <c r="A147" s="7" t="s">
        <v>110</v>
      </c>
      <c r="B147" s="7"/>
      <c r="C147" s="53"/>
      <c r="D147" s="53"/>
      <c r="E147" s="53"/>
      <c r="F147" s="53"/>
      <c r="G147" s="53"/>
      <c r="H147" s="53"/>
      <c r="I147" s="53"/>
      <c r="J147" s="53"/>
      <c r="K147" s="53"/>
      <c r="L147" s="53"/>
      <c r="M147" s="53"/>
      <c r="N147" s="53"/>
      <c r="O147" s="10"/>
    </row>
    <row r="148" spans="1:15" ht="12.75">
      <c r="A148" s="7" t="s">
        <v>111</v>
      </c>
      <c r="B148" s="7"/>
      <c r="C148" s="53"/>
      <c r="D148" s="53"/>
      <c r="E148" s="53"/>
      <c r="F148" s="53"/>
      <c r="G148" s="53"/>
      <c r="H148" s="53"/>
      <c r="I148" s="53"/>
      <c r="J148" s="53"/>
      <c r="K148" s="53"/>
      <c r="L148" s="53"/>
      <c r="M148" s="53"/>
      <c r="N148" s="53"/>
      <c r="O148" s="10"/>
    </row>
    <row r="149" spans="1:15" ht="12.75">
      <c r="A149" s="7" t="s">
        <v>112</v>
      </c>
      <c r="B149" s="7"/>
      <c r="C149" s="58" t="s">
        <v>113</v>
      </c>
      <c r="D149" s="59">
        <f aca="true" t="shared" si="17" ref="D149:N149">IF(AND(D$5&lt;&gt;0,D$5&lt;&gt;" "),C58-D58+IF($A69="DIT",C69-D69,0)+D109-C109+IF($A81="DIT",D81-C81,0),0)</f>
        <v>0</v>
      </c>
      <c r="E149" s="59">
        <f t="shared" si="17"/>
        <v>0</v>
      </c>
      <c r="F149" s="59">
        <f t="shared" si="17"/>
        <v>0</v>
      </c>
      <c r="G149" s="59">
        <f t="shared" si="17"/>
        <v>0</v>
      </c>
      <c r="H149" s="59">
        <f t="shared" si="17"/>
        <v>0</v>
      </c>
      <c r="I149" s="59">
        <f t="shared" si="17"/>
        <v>0</v>
      </c>
      <c r="J149" s="59">
        <f t="shared" si="17"/>
        <v>0</v>
      </c>
      <c r="K149" s="59">
        <f t="shared" si="17"/>
        <v>0</v>
      </c>
      <c r="L149" s="59">
        <f t="shared" si="17"/>
        <v>0</v>
      </c>
      <c r="M149" s="59">
        <f t="shared" si="17"/>
        <v>0</v>
      </c>
      <c r="N149" s="59">
        <f t="shared" si="17"/>
        <v>0</v>
      </c>
      <c r="O149" s="10"/>
    </row>
    <row r="150" spans="1:15" ht="12.75">
      <c r="A150" s="7" t="s">
        <v>114</v>
      </c>
      <c r="B150" s="34"/>
      <c r="C150" s="53"/>
      <c r="D150" s="53"/>
      <c r="E150" s="53"/>
      <c r="F150" s="53"/>
      <c r="G150" s="53"/>
      <c r="H150" s="53"/>
      <c r="I150" s="53"/>
      <c r="J150" s="53"/>
      <c r="K150" s="53"/>
      <c r="L150" s="53"/>
      <c r="M150" s="53"/>
      <c r="N150" s="53"/>
      <c r="O150" s="10"/>
    </row>
    <row r="151" spans="1:15" ht="12.75">
      <c r="A151" s="7" t="s">
        <v>115</v>
      </c>
      <c r="B151" s="7"/>
      <c r="C151" s="53"/>
      <c r="D151" s="53"/>
      <c r="E151" s="53"/>
      <c r="F151" s="53"/>
      <c r="G151" s="53"/>
      <c r="H151" s="53"/>
      <c r="I151" s="53"/>
      <c r="J151" s="53"/>
      <c r="K151" s="53"/>
      <c r="L151" s="53"/>
      <c r="M151" s="53"/>
      <c r="N151" s="53"/>
      <c r="O151" s="10"/>
    </row>
    <row r="152" spans="1:15" ht="12.75">
      <c r="A152" s="7" t="s">
        <v>116</v>
      </c>
      <c r="B152" s="7"/>
      <c r="C152" s="53"/>
      <c r="D152" s="53"/>
      <c r="E152" s="53"/>
      <c r="F152" s="53"/>
      <c r="G152" s="53"/>
      <c r="H152" s="53"/>
      <c r="I152" s="53"/>
      <c r="J152" s="53"/>
      <c r="K152" s="53"/>
      <c r="L152" s="53"/>
      <c r="M152" s="53"/>
      <c r="N152" s="53"/>
      <c r="O152" s="10"/>
    </row>
    <row r="153" spans="1:15" ht="12.75">
      <c r="A153" s="7" t="s">
        <v>117</v>
      </c>
      <c r="B153" s="7"/>
      <c r="C153" s="53"/>
      <c r="D153" s="53"/>
      <c r="E153" s="53"/>
      <c r="F153" s="53"/>
      <c r="G153" s="53"/>
      <c r="H153" s="53"/>
      <c r="I153" s="53"/>
      <c r="J153" s="53"/>
      <c r="K153" s="53"/>
      <c r="L153" s="53"/>
      <c r="M153" s="53"/>
      <c r="N153" s="53"/>
      <c r="O153" s="10"/>
    </row>
    <row r="154" spans="1:15" ht="12.75">
      <c r="A154" s="7" t="s">
        <v>118</v>
      </c>
      <c r="B154" s="7"/>
      <c r="C154" s="53"/>
      <c r="D154" s="53"/>
      <c r="E154" s="53"/>
      <c r="F154" s="53"/>
      <c r="G154" s="53"/>
      <c r="H154" s="53"/>
      <c r="I154" s="53"/>
      <c r="J154" s="53"/>
      <c r="K154" s="53"/>
      <c r="L154" s="53"/>
      <c r="M154" s="53"/>
      <c r="N154" s="53"/>
      <c r="O154" s="10"/>
    </row>
    <row r="155" spans="1:14" s="63" customFormat="1" ht="12.75">
      <c r="A155" s="109" t="s">
        <v>171</v>
      </c>
      <c r="B155" s="109"/>
      <c r="C155" s="110"/>
      <c r="D155" s="53"/>
      <c r="E155" s="53"/>
      <c r="F155" s="53"/>
      <c r="G155" s="53"/>
      <c r="H155" s="53"/>
      <c r="I155" s="53"/>
      <c r="J155" s="53"/>
      <c r="K155" s="53"/>
      <c r="L155" s="53"/>
      <c r="M155" s="53"/>
      <c r="N155" s="53"/>
    </row>
    <row r="156" spans="1:14" s="10" customFormat="1" ht="12.75">
      <c r="A156" s="7"/>
      <c r="B156" s="7"/>
      <c r="C156" s="64"/>
      <c r="D156" s="64"/>
      <c r="E156" s="64"/>
      <c r="F156" s="64"/>
      <c r="G156" s="64"/>
      <c r="H156" s="64"/>
      <c r="I156" s="64"/>
      <c r="J156" s="64"/>
      <c r="K156" s="64"/>
      <c r="L156" s="64"/>
      <c r="M156" s="64"/>
      <c r="N156" s="64"/>
    </row>
    <row r="157" spans="1:15" s="30" customFormat="1" ht="12.75">
      <c r="A157" s="40" t="s">
        <v>119</v>
      </c>
      <c r="B157" s="41"/>
      <c r="C157" s="65"/>
      <c r="D157" s="65"/>
      <c r="E157" s="65"/>
      <c r="F157" s="65"/>
      <c r="G157" s="65"/>
      <c r="H157" s="65"/>
      <c r="I157" s="65"/>
      <c r="J157" s="65"/>
      <c r="K157" s="65"/>
      <c r="L157" s="65"/>
      <c r="M157" s="65"/>
      <c r="N157" s="66"/>
      <c r="O157" s="29"/>
    </row>
    <row r="158" spans="1:15" s="30" customFormat="1" ht="12.75">
      <c r="A158" s="40" t="s">
        <v>120</v>
      </c>
      <c r="B158" s="40"/>
      <c r="C158" s="67"/>
      <c r="D158" s="67"/>
      <c r="E158" s="67"/>
      <c r="F158" s="67"/>
      <c r="G158" s="67"/>
      <c r="H158" s="67"/>
      <c r="I158" s="67"/>
      <c r="J158" s="67"/>
      <c r="K158" s="67"/>
      <c r="L158" s="67"/>
      <c r="M158" s="67"/>
      <c r="N158" s="67"/>
      <c r="O158" s="29"/>
    </row>
    <row r="159" spans="1:15" s="30" customFormat="1" ht="12.75">
      <c r="A159" s="40" t="s">
        <v>121</v>
      </c>
      <c r="B159" s="40"/>
      <c r="C159" s="24"/>
      <c r="D159" s="24"/>
      <c r="E159" s="24"/>
      <c r="F159" s="24"/>
      <c r="G159" s="24"/>
      <c r="H159" s="24"/>
      <c r="I159" s="24"/>
      <c r="J159" s="24"/>
      <c r="K159" s="24"/>
      <c r="L159" s="24"/>
      <c r="M159" s="24"/>
      <c r="N159" s="24"/>
      <c r="O159" s="29"/>
    </row>
    <row r="160" spans="1:15" s="63" customFormat="1" ht="12.75">
      <c r="A160" s="60"/>
      <c r="B160" s="60"/>
      <c r="C160" s="61"/>
      <c r="D160" s="61"/>
      <c r="E160" s="61"/>
      <c r="F160" s="61"/>
      <c r="G160" s="61"/>
      <c r="H160" s="61"/>
      <c r="I160" s="61"/>
      <c r="J160" s="61"/>
      <c r="K160" s="61"/>
      <c r="L160" s="61"/>
      <c r="M160" s="61"/>
      <c r="N160" s="61"/>
      <c r="O160" s="62"/>
    </row>
    <row r="161" spans="1:15" s="72" customFormat="1" ht="12.75">
      <c r="A161" s="68" t="s">
        <v>122</v>
      </c>
      <c r="B161" s="68"/>
      <c r="C161" s="69"/>
      <c r="D161" s="69"/>
      <c r="E161" s="69"/>
      <c r="F161" s="69"/>
      <c r="G161" s="69"/>
      <c r="H161" s="69"/>
      <c r="I161" s="69"/>
      <c r="J161" s="69"/>
      <c r="K161" s="70"/>
      <c r="L161" s="69"/>
      <c r="M161" s="69"/>
      <c r="N161" s="68"/>
      <c r="O161" s="71"/>
    </row>
    <row r="162" spans="1:15" s="72" customFormat="1" ht="12.75">
      <c r="A162" s="69" t="s">
        <v>162</v>
      </c>
      <c r="B162" s="69"/>
      <c r="C162" s="108">
        <v>0</v>
      </c>
      <c r="D162" s="108">
        <v>0</v>
      </c>
      <c r="E162" s="108">
        <v>0</v>
      </c>
      <c r="F162" s="108">
        <v>0</v>
      </c>
      <c r="G162" s="108">
        <v>0</v>
      </c>
      <c r="H162" s="108"/>
      <c r="I162" s="108"/>
      <c r="J162" s="108"/>
      <c r="K162" s="108"/>
      <c r="L162" s="108">
        <v>0</v>
      </c>
      <c r="M162" s="108"/>
      <c r="N162" s="108"/>
      <c r="O162" s="108"/>
    </row>
    <row r="163" spans="1:15" s="72" customFormat="1" ht="12.75">
      <c r="A163" s="68" t="s">
        <v>123</v>
      </c>
      <c r="B163" s="68"/>
      <c r="C163" s="98">
        <v>0</v>
      </c>
      <c r="D163" s="98">
        <v>0</v>
      </c>
      <c r="E163" s="98">
        <v>0</v>
      </c>
      <c r="F163" s="98">
        <v>0</v>
      </c>
      <c r="G163" s="98">
        <v>0</v>
      </c>
      <c r="H163" s="98"/>
      <c r="I163" s="98"/>
      <c r="J163" s="98"/>
      <c r="K163" s="98"/>
      <c r="L163" s="98">
        <v>0</v>
      </c>
      <c r="M163" s="98">
        <v>0</v>
      </c>
      <c r="N163" s="98">
        <v>0</v>
      </c>
      <c r="O163" s="71"/>
    </row>
    <row r="164" spans="1:15" s="63" customFormat="1" ht="12.75">
      <c r="A164" s="60"/>
      <c r="B164" s="60"/>
      <c r="C164" s="61"/>
      <c r="D164" s="61"/>
      <c r="E164" s="61"/>
      <c r="F164" s="61"/>
      <c r="G164" s="61"/>
      <c r="H164" s="61"/>
      <c r="I164" s="61"/>
      <c r="J164" s="61"/>
      <c r="K164" s="61"/>
      <c r="L164" s="61"/>
      <c r="M164" s="61"/>
      <c r="N164" s="61"/>
      <c r="O164" s="62"/>
    </row>
    <row r="165" spans="1:14" s="10" customFormat="1" ht="12.75">
      <c r="A165" s="7" t="s">
        <v>124</v>
      </c>
      <c r="B165" s="7"/>
      <c r="C165" s="64"/>
      <c r="D165" s="64"/>
      <c r="E165" s="64"/>
      <c r="F165" s="64"/>
      <c r="G165" s="64"/>
      <c r="H165" s="64"/>
      <c r="I165" s="64"/>
      <c r="J165" s="64"/>
      <c r="K165" s="64"/>
      <c r="L165" s="64"/>
      <c r="M165" s="64"/>
      <c r="N165" s="64"/>
    </row>
    <row r="166" spans="1:15" ht="12.75">
      <c r="A166" s="7"/>
      <c r="B166" s="7" t="s">
        <v>42</v>
      </c>
      <c r="C166" s="73"/>
      <c r="D166" s="74" t="s">
        <v>125</v>
      </c>
      <c r="E166" s="73"/>
      <c r="F166" s="74" t="s">
        <v>126</v>
      </c>
      <c r="G166" s="73"/>
      <c r="H166" s="64"/>
      <c r="I166" s="64"/>
      <c r="J166" s="64"/>
      <c r="K166" s="64"/>
      <c r="L166" s="64"/>
      <c r="M166" s="64"/>
      <c r="N166" s="64"/>
      <c r="O166" s="10"/>
    </row>
    <row r="167" spans="1:14" s="10" customFormat="1" ht="12.75">
      <c r="A167" s="7" t="s">
        <v>127</v>
      </c>
      <c r="B167" s="7"/>
      <c r="C167" s="74"/>
      <c r="D167" s="74"/>
      <c r="E167" s="74"/>
      <c r="F167" s="74"/>
      <c r="G167" s="74"/>
      <c r="H167" s="64"/>
      <c r="I167" s="64"/>
      <c r="J167" s="64"/>
      <c r="K167" s="64"/>
      <c r="L167" s="64"/>
      <c r="M167" s="64"/>
      <c r="N167" s="64"/>
    </row>
    <row r="168" spans="1:15" s="107" customFormat="1" ht="12.75">
      <c r="A168" s="35"/>
      <c r="B168" s="101" t="s">
        <v>128</v>
      </c>
      <c r="C168" s="102"/>
      <c r="D168" s="103" t="s">
        <v>129</v>
      </c>
      <c r="E168" s="102"/>
      <c r="F168" s="104" t="s">
        <v>130</v>
      </c>
      <c r="G168" s="102"/>
      <c r="H168" s="105"/>
      <c r="I168" s="105"/>
      <c r="J168" s="105"/>
      <c r="K168" s="105"/>
      <c r="L168" s="105"/>
      <c r="M168" s="105"/>
      <c r="N168" s="105"/>
      <c r="O168" s="106"/>
    </row>
    <row r="169" spans="1:14" s="10" customFormat="1" ht="12.75">
      <c r="A169" s="7"/>
      <c r="B169" s="7"/>
      <c r="C169" s="75"/>
      <c r="D169" s="64"/>
      <c r="E169" s="75"/>
      <c r="F169" s="64"/>
      <c r="G169" s="75"/>
      <c r="H169" s="64"/>
      <c r="I169" s="64"/>
      <c r="J169" s="64"/>
      <c r="K169" s="64"/>
      <c r="L169" s="64"/>
      <c r="M169" s="64"/>
      <c r="N169" s="64"/>
    </row>
    <row r="170" spans="1:15" ht="12.75">
      <c r="A170" s="7" t="s">
        <v>131</v>
      </c>
      <c r="B170" s="7"/>
      <c r="C170" s="64"/>
      <c r="D170" s="64"/>
      <c r="E170" s="64"/>
      <c r="F170" s="64" t="s">
        <v>132</v>
      </c>
      <c r="G170" s="64"/>
      <c r="H170" s="64"/>
      <c r="I170" s="64"/>
      <c r="J170" s="64"/>
      <c r="K170" s="64"/>
      <c r="L170" s="64"/>
      <c r="M170" s="64"/>
      <c r="N170" s="64"/>
      <c r="O170" s="10"/>
    </row>
    <row r="171" spans="1:15" ht="12.75">
      <c r="A171" s="7" t="s">
        <v>133</v>
      </c>
      <c r="B171" s="7"/>
      <c r="C171" s="76"/>
      <c r="D171" s="76"/>
      <c r="E171" s="76"/>
      <c r="F171" s="76"/>
      <c r="G171" s="76"/>
      <c r="H171" s="76"/>
      <c r="I171" s="76"/>
      <c r="J171" s="76"/>
      <c r="K171" s="76"/>
      <c r="L171" s="76"/>
      <c r="M171" s="76"/>
      <c r="N171" s="76"/>
      <c r="O171" s="10"/>
    </row>
    <row r="172" spans="1:15" ht="12.75">
      <c r="A172" s="7" t="s">
        <v>134</v>
      </c>
      <c r="B172" s="7"/>
      <c r="C172" s="77"/>
      <c r="D172" s="77"/>
      <c r="E172" s="77"/>
      <c r="F172" s="77"/>
      <c r="G172" s="77"/>
      <c r="H172" s="77"/>
      <c r="I172" s="77"/>
      <c r="J172" s="77"/>
      <c r="K172" s="77"/>
      <c r="L172" s="77"/>
      <c r="M172" s="77"/>
      <c r="N172" s="77"/>
      <c r="O172" s="10"/>
    </row>
    <row r="173" spans="1:15" ht="12.75">
      <c r="A173" s="48" t="s">
        <v>135</v>
      </c>
      <c r="B173" s="34"/>
      <c r="C173" s="78"/>
      <c r="D173" s="78"/>
      <c r="E173" s="78"/>
      <c r="F173" s="78"/>
      <c r="G173" s="78"/>
      <c r="H173" s="78"/>
      <c r="I173" s="78"/>
      <c r="J173" s="78"/>
      <c r="K173" s="78"/>
      <c r="L173" s="78"/>
      <c r="M173" s="78"/>
      <c r="N173" s="78"/>
      <c r="O173" s="10"/>
    </row>
    <row r="174" spans="1:15" ht="12.75">
      <c r="A174" s="7" t="s">
        <v>136</v>
      </c>
      <c r="B174" s="9"/>
      <c r="C174" s="53">
        <f aca="true" t="shared" si="18" ref="C174:N174">C171-C172</f>
        <v>0</v>
      </c>
      <c r="D174" s="53">
        <f t="shared" si="18"/>
        <v>0</v>
      </c>
      <c r="E174" s="53">
        <f t="shared" si="18"/>
        <v>0</v>
      </c>
      <c r="F174" s="53">
        <f t="shared" si="18"/>
        <v>0</v>
      </c>
      <c r="G174" s="53">
        <f t="shared" si="18"/>
        <v>0</v>
      </c>
      <c r="H174" s="53">
        <f t="shared" si="18"/>
        <v>0</v>
      </c>
      <c r="I174" s="53">
        <f t="shared" si="18"/>
        <v>0</v>
      </c>
      <c r="J174" s="53">
        <f t="shared" si="18"/>
        <v>0</v>
      </c>
      <c r="K174" s="53">
        <f t="shared" si="18"/>
        <v>0</v>
      </c>
      <c r="L174" s="53">
        <f t="shared" si="18"/>
        <v>0</v>
      </c>
      <c r="M174" s="53">
        <f t="shared" si="18"/>
        <v>0</v>
      </c>
      <c r="N174" s="53">
        <f t="shared" si="18"/>
        <v>0</v>
      </c>
      <c r="O174" s="10"/>
    </row>
    <row r="175" spans="1:15" ht="12.75">
      <c r="A175" s="79" t="s">
        <v>137</v>
      </c>
      <c r="B175" s="34"/>
      <c r="C175" s="80"/>
      <c r="D175" s="80"/>
      <c r="E175" s="80"/>
      <c r="F175" s="80"/>
      <c r="G175" s="80"/>
      <c r="H175" s="81"/>
      <c r="I175" s="81"/>
      <c r="J175" s="81"/>
      <c r="K175" s="81"/>
      <c r="L175" s="81"/>
      <c r="M175" s="81"/>
      <c r="N175" s="81"/>
      <c r="O175" s="10"/>
    </row>
    <row r="176" spans="1:15" ht="12.75">
      <c r="A176" s="7" t="s">
        <v>138</v>
      </c>
      <c r="B176" s="7"/>
      <c r="C176" s="80"/>
      <c r="D176" s="80"/>
      <c r="E176" s="80"/>
      <c r="F176" s="80"/>
      <c r="G176" s="80"/>
      <c r="H176" s="81"/>
      <c r="I176" s="81"/>
      <c r="J176" s="81"/>
      <c r="K176" s="81"/>
      <c r="L176" s="81"/>
      <c r="M176" s="81"/>
      <c r="N176" s="81"/>
      <c r="O176" s="10"/>
    </row>
    <row r="177" spans="1:15" ht="12.75">
      <c r="A177" s="48" t="s">
        <v>139</v>
      </c>
      <c r="B177" s="7"/>
      <c r="C177" s="80"/>
      <c r="D177" s="80"/>
      <c r="E177" s="80"/>
      <c r="F177" s="80"/>
      <c r="G177" s="80"/>
      <c r="H177" s="81"/>
      <c r="I177" s="81"/>
      <c r="J177" s="81"/>
      <c r="K177" s="81"/>
      <c r="L177" s="81"/>
      <c r="M177" s="81"/>
      <c r="N177" s="81"/>
      <c r="O177" s="10"/>
    </row>
    <row r="178" spans="1:15" ht="12.75">
      <c r="A178" s="38" t="s">
        <v>140</v>
      </c>
      <c r="B178" s="7"/>
      <c r="C178" s="80"/>
      <c r="D178" s="80"/>
      <c r="E178" s="80">
        <v>0</v>
      </c>
      <c r="F178" s="80">
        <v>0</v>
      </c>
      <c r="G178" s="80"/>
      <c r="H178" s="81"/>
      <c r="I178" s="81"/>
      <c r="J178" s="81"/>
      <c r="K178" s="81"/>
      <c r="L178" s="81"/>
      <c r="M178" s="81"/>
      <c r="N178" s="81"/>
      <c r="O178" s="10"/>
    </row>
    <row r="179" spans="1:15" s="63" customFormat="1" ht="12.75">
      <c r="A179" s="60"/>
      <c r="B179" s="60"/>
      <c r="C179" s="82"/>
      <c r="D179" s="82"/>
      <c r="E179" s="82"/>
      <c r="F179" s="82"/>
      <c r="G179" s="82"/>
      <c r="H179" s="82"/>
      <c r="I179" s="82"/>
      <c r="J179" s="82"/>
      <c r="K179" s="82"/>
      <c r="L179" s="82"/>
      <c r="M179" s="82"/>
      <c r="N179" s="82"/>
      <c r="O179" s="62"/>
    </row>
    <row r="180" spans="1:15" ht="12.75">
      <c r="A180" s="7" t="s">
        <v>141</v>
      </c>
      <c r="B180" s="7"/>
      <c r="C180" s="83"/>
      <c r="D180" s="83"/>
      <c r="E180" s="83"/>
      <c r="F180" s="83"/>
      <c r="G180" s="83"/>
      <c r="H180" s="83"/>
      <c r="I180" s="83"/>
      <c r="J180" s="83"/>
      <c r="K180" s="83"/>
      <c r="L180" s="83"/>
      <c r="M180" s="83"/>
      <c r="N180" s="83"/>
      <c r="O180" s="10"/>
    </row>
    <row r="181" spans="1:15" ht="12.75">
      <c r="A181" s="7" t="s">
        <v>142</v>
      </c>
      <c r="B181" s="7"/>
      <c r="C181" s="76"/>
      <c r="D181" s="76"/>
      <c r="E181" s="76"/>
      <c r="F181" s="76"/>
      <c r="G181" s="76"/>
      <c r="H181" s="76"/>
      <c r="I181" s="76"/>
      <c r="J181" s="76"/>
      <c r="K181" s="76"/>
      <c r="L181" s="76"/>
      <c r="M181" s="76"/>
      <c r="N181" s="76"/>
      <c r="O181" s="10"/>
    </row>
    <row r="182" spans="1:15" ht="12.75">
      <c r="A182" s="7" t="s">
        <v>143</v>
      </c>
      <c r="B182" s="7"/>
      <c r="C182" s="84"/>
      <c r="D182" s="84"/>
      <c r="E182" s="84"/>
      <c r="F182" s="84"/>
      <c r="G182" s="84"/>
      <c r="H182" s="84"/>
      <c r="I182" s="84"/>
      <c r="J182" s="84"/>
      <c r="K182" s="84"/>
      <c r="L182" s="84"/>
      <c r="M182" s="84"/>
      <c r="N182" s="84"/>
      <c r="O182" s="10"/>
    </row>
    <row r="183" spans="1:15" ht="12.75">
      <c r="A183" s="7" t="s">
        <v>144</v>
      </c>
      <c r="B183" s="7"/>
      <c r="C183" s="81"/>
      <c r="D183" s="81"/>
      <c r="E183" s="81"/>
      <c r="F183" s="81"/>
      <c r="G183" s="81"/>
      <c r="H183" s="81"/>
      <c r="I183" s="81"/>
      <c r="J183" s="81"/>
      <c r="K183" s="81"/>
      <c r="L183" s="81"/>
      <c r="M183" s="81"/>
      <c r="N183" s="81"/>
      <c r="O183" s="10"/>
    </row>
    <row r="184" spans="1:15" ht="12.75">
      <c r="A184" s="7" t="s">
        <v>145</v>
      </c>
      <c r="B184" s="7"/>
      <c r="C184" s="81"/>
      <c r="D184" s="81"/>
      <c r="E184" s="81"/>
      <c r="F184" s="81"/>
      <c r="G184" s="81"/>
      <c r="H184" s="81"/>
      <c r="I184" s="81"/>
      <c r="J184" s="81"/>
      <c r="K184" s="81"/>
      <c r="L184" s="81"/>
      <c r="M184" s="81"/>
      <c r="N184" s="81"/>
      <c r="O184" s="10"/>
    </row>
    <row r="185" spans="1:15" ht="12.75">
      <c r="A185" s="7" t="s">
        <v>146</v>
      </c>
      <c r="B185" s="7"/>
      <c r="C185" s="81"/>
      <c r="D185" s="81"/>
      <c r="E185" s="81"/>
      <c r="F185" s="81"/>
      <c r="G185" s="81"/>
      <c r="H185" s="81"/>
      <c r="I185" s="81"/>
      <c r="J185" s="81"/>
      <c r="K185" s="81"/>
      <c r="L185" s="81"/>
      <c r="M185" s="81"/>
      <c r="N185" s="81"/>
      <c r="O185" s="10"/>
    </row>
    <row r="186" spans="1:15" ht="12.75">
      <c r="A186" s="7" t="s">
        <v>147</v>
      </c>
      <c r="B186" s="85"/>
      <c r="C186" s="81"/>
      <c r="D186" s="81"/>
      <c r="E186" s="81"/>
      <c r="F186" s="81"/>
      <c r="G186" s="81"/>
      <c r="H186" s="81"/>
      <c r="I186" s="81"/>
      <c r="J186" s="81"/>
      <c r="K186" s="81"/>
      <c r="L186" s="81"/>
      <c r="M186" s="81"/>
      <c r="N186" s="81"/>
      <c r="O186" s="10"/>
    </row>
    <row r="187" spans="1:15" ht="12.75">
      <c r="A187" s="48" t="s">
        <v>148</v>
      </c>
      <c r="B187" s="7"/>
      <c r="C187" s="81"/>
      <c r="D187" s="81"/>
      <c r="E187" s="81"/>
      <c r="F187" s="81"/>
      <c r="G187" s="81"/>
      <c r="H187" s="81"/>
      <c r="I187" s="81"/>
      <c r="J187" s="81"/>
      <c r="K187" s="81"/>
      <c r="L187" s="81"/>
      <c r="M187" s="81"/>
      <c r="N187" s="81"/>
      <c r="O187" s="10"/>
    </row>
    <row r="188" spans="1:15" s="107" customFormat="1" ht="12.75">
      <c r="A188" s="101" t="s">
        <v>173</v>
      </c>
      <c r="B188" s="7"/>
      <c r="C188" s="81"/>
      <c r="D188" s="81"/>
      <c r="E188" s="81"/>
      <c r="F188" s="81"/>
      <c r="G188" s="81"/>
      <c r="H188" s="81"/>
      <c r="I188" s="81"/>
      <c r="J188" s="81"/>
      <c r="K188" s="81"/>
      <c r="L188" s="81"/>
      <c r="M188" s="81"/>
      <c r="N188" s="81"/>
      <c r="O188" s="106"/>
    </row>
    <row r="189" spans="1:15" s="107" customFormat="1" ht="12.75">
      <c r="A189" s="101" t="s">
        <v>174</v>
      </c>
      <c r="B189" s="7"/>
      <c r="C189" s="81"/>
      <c r="D189" s="81"/>
      <c r="E189" s="81"/>
      <c r="F189" s="81"/>
      <c r="G189" s="81"/>
      <c r="H189" s="81"/>
      <c r="I189" s="81"/>
      <c r="J189" s="81"/>
      <c r="K189" s="81"/>
      <c r="L189" s="81"/>
      <c r="M189" s="81"/>
      <c r="N189" s="81"/>
      <c r="O189" s="106"/>
    </row>
    <row r="190" spans="1:15" ht="12.75">
      <c r="A190" s="48" t="s">
        <v>149</v>
      </c>
      <c r="B190" s="7"/>
      <c r="C190" s="81"/>
      <c r="D190" s="81"/>
      <c r="E190" s="81"/>
      <c r="F190" s="81"/>
      <c r="G190" s="81"/>
      <c r="H190" s="81"/>
      <c r="I190" s="81"/>
      <c r="J190" s="81"/>
      <c r="K190" s="81"/>
      <c r="L190" s="81"/>
      <c r="M190" s="81"/>
      <c r="N190" s="81"/>
      <c r="O190" s="10"/>
    </row>
    <row r="191" spans="1:15" ht="12.75">
      <c r="A191" s="48" t="s">
        <v>150</v>
      </c>
      <c r="B191" s="7"/>
      <c r="C191" s="86"/>
      <c r="D191" s="86"/>
      <c r="E191" s="86"/>
      <c r="F191" s="86"/>
      <c r="G191" s="86"/>
      <c r="H191" s="86"/>
      <c r="I191" s="86"/>
      <c r="J191" s="86"/>
      <c r="K191" s="86"/>
      <c r="L191" s="86"/>
      <c r="M191" s="86"/>
      <c r="N191" s="86"/>
      <c r="O191" s="10"/>
    </row>
    <row r="192" spans="1:14" s="10" customFormat="1" ht="12.75">
      <c r="A192" s="7"/>
      <c r="B192" s="87"/>
      <c r="C192" s="83"/>
      <c r="D192" s="83"/>
      <c r="E192" s="83"/>
      <c r="F192" s="83"/>
      <c r="G192" s="83"/>
      <c r="H192" s="83"/>
      <c r="I192" s="83"/>
      <c r="J192" s="83"/>
      <c r="K192" s="83"/>
      <c r="L192" s="83"/>
      <c r="M192" s="83"/>
      <c r="N192" s="83"/>
    </row>
    <row r="193" spans="1:15" ht="12.75">
      <c r="A193" s="7" t="s">
        <v>151</v>
      </c>
      <c r="B193" s="7"/>
      <c r="C193" s="88"/>
      <c r="D193" s="88"/>
      <c r="E193" s="88"/>
      <c r="F193" s="88"/>
      <c r="G193" s="88"/>
      <c r="H193" s="88"/>
      <c r="I193" s="88"/>
      <c r="J193" s="88"/>
      <c r="K193" s="88"/>
      <c r="L193" s="88"/>
      <c r="M193" s="88"/>
      <c r="N193" s="88"/>
      <c r="O193" s="10"/>
    </row>
    <row r="194" spans="1:15" ht="12.75">
      <c r="A194" s="7" t="s">
        <v>152</v>
      </c>
      <c r="B194" s="7"/>
      <c r="C194" s="89"/>
      <c r="D194" s="89"/>
      <c r="E194" s="89"/>
      <c r="F194" s="89"/>
      <c r="G194" s="89"/>
      <c r="H194" s="89"/>
      <c r="I194" s="89"/>
      <c r="J194" s="89"/>
      <c r="K194" s="89"/>
      <c r="L194" s="89"/>
      <c r="M194" s="89"/>
      <c r="N194" s="89"/>
      <c r="O194" s="10"/>
    </row>
    <row r="195" spans="1:15" ht="12.75">
      <c r="A195" s="7" t="s">
        <v>153</v>
      </c>
      <c r="B195" s="7"/>
      <c r="C195" s="90"/>
      <c r="D195" s="90"/>
      <c r="E195" s="90"/>
      <c r="F195" s="90"/>
      <c r="G195" s="90"/>
      <c r="H195" s="90"/>
      <c r="I195" s="90"/>
      <c r="J195" s="90"/>
      <c r="K195" s="90"/>
      <c r="L195" s="90"/>
      <c r="M195" s="90"/>
      <c r="N195" s="90"/>
      <c r="O195" s="10"/>
    </row>
    <row r="196" spans="1:15" ht="12.75">
      <c r="A196" s="7" t="s">
        <v>154</v>
      </c>
      <c r="B196" s="7"/>
      <c r="C196" s="90"/>
      <c r="D196" s="90"/>
      <c r="E196" s="90"/>
      <c r="F196" s="90"/>
      <c r="G196" s="90"/>
      <c r="H196" s="90"/>
      <c r="I196" s="90"/>
      <c r="J196" s="90"/>
      <c r="K196" s="90"/>
      <c r="L196" s="90"/>
      <c r="M196" s="90"/>
      <c r="N196" s="90"/>
      <c r="O196" s="10"/>
    </row>
    <row r="197" spans="1:15" s="63" customFormat="1" ht="12.75">
      <c r="A197" s="60"/>
      <c r="B197" s="60"/>
      <c r="C197" s="61"/>
      <c r="D197" s="61"/>
      <c r="E197" s="61"/>
      <c r="F197" s="61"/>
      <c r="G197" s="61"/>
      <c r="H197" s="61"/>
      <c r="I197" s="61"/>
      <c r="J197" s="61"/>
      <c r="K197" s="61"/>
      <c r="L197" s="61"/>
      <c r="M197" s="61"/>
      <c r="N197" s="61"/>
      <c r="O197" s="62"/>
    </row>
    <row r="198" spans="1:15" s="63" customFormat="1" ht="12.75">
      <c r="A198" s="60"/>
      <c r="B198" s="60"/>
      <c r="C198" s="61"/>
      <c r="D198" s="61"/>
      <c r="E198" s="61"/>
      <c r="F198" s="61"/>
      <c r="G198" s="61"/>
      <c r="H198" s="61"/>
      <c r="I198" s="61"/>
      <c r="J198" s="61"/>
      <c r="K198" s="61"/>
      <c r="L198" s="61"/>
      <c r="M198" s="61"/>
      <c r="N198" s="61"/>
      <c r="O198" s="62"/>
    </row>
    <row r="199" spans="1:14" s="92" customFormat="1" ht="12.75">
      <c r="A199" s="91" t="s">
        <v>155</v>
      </c>
      <c r="B199" s="91" t="s">
        <v>163</v>
      </c>
      <c r="C199" s="91"/>
      <c r="D199" s="91"/>
      <c r="E199" s="91"/>
      <c r="F199" s="91"/>
      <c r="G199" s="91"/>
      <c r="H199" s="91"/>
      <c r="I199" s="91"/>
      <c r="J199" s="91"/>
      <c r="K199" s="91"/>
      <c r="L199" s="91"/>
      <c r="M199" s="91"/>
      <c r="N199" s="91"/>
    </row>
    <row r="200" spans="1:14" s="92" customFormat="1" ht="12.75">
      <c r="A200" s="91"/>
      <c r="B200" s="91" t="s">
        <v>164</v>
      </c>
      <c r="C200" s="91"/>
      <c r="D200" s="91"/>
      <c r="E200" s="91"/>
      <c r="F200" s="91"/>
      <c r="G200" s="91"/>
      <c r="H200" s="91"/>
      <c r="I200" s="91"/>
      <c r="J200" s="91"/>
      <c r="K200" s="91"/>
      <c r="L200" s="91"/>
      <c r="M200" s="91"/>
      <c r="N200" s="91"/>
    </row>
    <row r="201" spans="1:14" s="92" customFormat="1" ht="12.75">
      <c r="A201" s="91"/>
      <c r="B201" s="91" t="s">
        <v>165</v>
      </c>
      <c r="C201" s="91"/>
      <c r="D201" s="91"/>
      <c r="E201" s="91"/>
      <c r="F201" s="91"/>
      <c r="G201" s="91"/>
      <c r="H201" s="91"/>
      <c r="I201" s="91"/>
      <c r="J201" s="91"/>
      <c r="K201" s="91"/>
      <c r="L201" s="91"/>
      <c r="M201" s="91"/>
      <c r="N201" s="91"/>
    </row>
    <row r="202" spans="1:14" s="92" customFormat="1" ht="12.75">
      <c r="A202" s="91"/>
      <c r="B202" s="91" t="s">
        <v>166</v>
      </c>
      <c r="C202" s="91"/>
      <c r="D202" s="91"/>
      <c r="E202" s="91"/>
      <c r="F202" s="91"/>
      <c r="G202" s="91"/>
      <c r="H202" s="91"/>
      <c r="I202" s="91"/>
      <c r="J202" s="91"/>
      <c r="K202" s="91"/>
      <c r="L202" s="91"/>
      <c r="M202" s="91"/>
      <c r="N202" s="91"/>
    </row>
    <row r="203" spans="1:14" s="92" customFormat="1" ht="12.75">
      <c r="A203" s="91"/>
      <c r="B203" s="91"/>
      <c r="C203" s="91"/>
      <c r="D203" s="91"/>
      <c r="E203" s="91"/>
      <c r="F203" s="91"/>
      <c r="G203" s="91"/>
      <c r="H203" s="91"/>
      <c r="I203" s="91"/>
      <c r="J203" s="91"/>
      <c r="K203" s="91"/>
      <c r="L203" s="91"/>
      <c r="M203" s="91"/>
      <c r="N203" s="91"/>
    </row>
    <row r="204" spans="1:14" s="92" customFormat="1" ht="12.75">
      <c r="A204" s="91"/>
      <c r="B204" s="91"/>
      <c r="C204" s="91"/>
      <c r="D204" s="91"/>
      <c r="E204" s="91"/>
      <c r="F204" s="91"/>
      <c r="G204" s="91"/>
      <c r="H204" s="91"/>
      <c r="I204" s="91"/>
      <c r="J204" s="91"/>
      <c r="K204" s="91"/>
      <c r="L204" s="91"/>
      <c r="M204" s="91"/>
      <c r="N204" s="91"/>
    </row>
    <row r="205" spans="1:14" s="92" customFormat="1" ht="12.75">
      <c r="A205" s="91" t="s">
        <v>156</v>
      </c>
      <c r="B205" s="91"/>
      <c r="C205" s="91"/>
      <c r="D205" s="91" t="s">
        <v>157</v>
      </c>
      <c r="E205" s="91"/>
      <c r="F205" s="91"/>
      <c r="G205" s="91"/>
      <c r="H205" s="91"/>
      <c r="I205" s="91"/>
      <c r="J205" s="91"/>
      <c r="K205" s="91"/>
      <c r="L205" s="91"/>
      <c r="M205" s="91"/>
      <c r="N205" s="91"/>
    </row>
    <row r="206" spans="1:14" s="92" customFormat="1" ht="12.75">
      <c r="A206" s="91" t="s">
        <v>158</v>
      </c>
      <c r="B206" s="91"/>
      <c r="C206" s="111"/>
      <c r="D206" s="112" t="s">
        <v>172</v>
      </c>
      <c r="E206" s="111"/>
      <c r="F206" s="111"/>
      <c r="G206" s="111"/>
      <c r="H206" s="91"/>
      <c r="I206" s="91"/>
      <c r="J206" s="91"/>
      <c r="K206" s="91"/>
      <c r="L206" s="91"/>
      <c r="M206" s="91"/>
      <c r="N206" s="91"/>
    </row>
    <row r="207" spans="1:14" s="92" customFormat="1" ht="12.75">
      <c r="A207" s="91" t="s">
        <v>159</v>
      </c>
      <c r="B207" s="91"/>
      <c r="C207" s="91"/>
      <c r="D207" s="91"/>
      <c r="E207" s="91"/>
      <c r="F207" s="91"/>
      <c r="G207" s="91"/>
      <c r="H207" s="91"/>
      <c r="I207" s="91"/>
      <c r="J207" s="91"/>
      <c r="K207" s="91"/>
      <c r="L207" s="91"/>
      <c r="M207" s="91"/>
      <c r="N207" s="91"/>
    </row>
    <row r="208" spans="1:14" s="92" customFormat="1" ht="12.75">
      <c r="A208" s="91"/>
      <c r="B208" s="91"/>
      <c r="C208" s="91"/>
      <c r="D208" s="91"/>
      <c r="E208" s="91"/>
      <c r="F208" s="91"/>
      <c r="G208" s="91"/>
      <c r="H208" s="91"/>
      <c r="I208" s="91"/>
      <c r="J208" s="91"/>
      <c r="K208" s="91"/>
      <c r="L208" s="91"/>
      <c r="M208" s="91"/>
      <c r="N208" s="91"/>
    </row>
    <row r="209" spans="1:14" s="92" customFormat="1" ht="12.75">
      <c r="A209" s="91"/>
      <c r="B209" s="91"/>
      <c r="C209" s="91"/>
      <c r="D209" s="93"/>
      <c r="E209" s="91"/>
      <c r="F209" s="91"/>
      <c r="G209" s="91"/>
      <c r="H209" s="91"/>
      <c r="I209" s="91"/>
      <c r="J209" s="91"/>
      <c r="K209" s="91"/>
      <c r="L209" s="91"/>
      <c r="M209" s="91"/>
      <c r="N209" s="91"/>
    </row>
    <row r="210" spans="1:14" s="92" customFormat="1" ht="12.75">
      <c r="A210" s="91"/>
      <c r="B210" s="91"/>
      <c r="C210" s="91"/>
      <c r="D210" s="91"/>
      <c r="E210" s="91"/>
      <c r="F210" s="91"/>
      <c r="G210" s="91"/>
      <c r="H210" s="91"/>
      <c r="I210" s="91"/>
      <c r="J210" s="91"/>
      <c r="K210" s="91"/>
      <c r="L210" s="91"/>
      <c r="M210" s="91"/>
      <c r="N210" s="91"/>
    </row>
    <row r="211" spans="1:14" s="92" customFormat="1" ht="12.75">
      <c r="A211" s="91"/>
      <c r="B211" s="91"/>
      <c r="C211" s="91"/>
      <c r="D211" s="91"/>
      <c r="E211" s="91"/>
      <c r="F211" s="91"/>
      <c r="G211" s="91"/>
      <c r="H211" s="91"/>
      <c r="I211" s="91"/>
      <c r="J211" s="91"/>
      <c r="K211" s="91"/>
      <c r="L211" s="91"/>
      <c r="M211" s="91"/>
      <c r="N211" s="91"/>
    </row>
    <row r="212" spans="1:14" s="92" customFormat="1" ht="15">
      <c r="A212" s="94" t="s">
        <v>160</v>
      </c>
      <c r="B212" s="91"/>
      <c r="C212" s="91"/>
      <c r="D212" s="91"/>
      <c r="E212" s="91"/>
      <c r="F212" s="91"/>
      <c r="G212" s="91"/>
      <c r="H212" s="91"/>
      <c r="I212" s="91"/>
      <c r="J212" s="91"/>
      <c r="K212" s="91"/>
      <c r="L212" s="91"/>
      <c r="M212" s="91"/>
      <c r="N212" s="91"/>
    </row>
    <row r="213" spans="1:14" s="92" customFormat="1" ht="12.75">
      <c r="A213" s="91"/>
      <c r="B213" s="91"/>
      <c r="C213" s="91"/>
      <c r="D213" s="91"/>
      <c r="E213" s="91"/>
      <c r="F213" s="91"/>
      <c r="G213" s="91"/>
      <c r="H213" s="91"/>
      <c r="I213" s="91"/>
      <c r="J213" s="91"/>
      <c r="K213" s="91"/>
      <c r="L213" s="91"/>
      <c r="M213" s="91"/>
      <c r="N213" s="91"/>
    </row>
    <row r="214" spans="1:14" s="92" customFormat="1" ht="12.75">
      <c r="A214" s="91"/>
      <c r="B214" s="91" t="s">
        <v>167</v>
      </c>
      <c r="C214" s="91"/>
      <c r="D214" s="91"/>
      <c r="E214" s="91"/>
      <c r="F214" s="91"/>
      <c r="G214" s="91"/>
      <c r="H214" s="91"/>
      <c r="I214" s="91"/>
      <c r="J214" s="91"/>
      <c r="K214" s="91"/>
      <c r="L214" s="91"/>
      <c r="M214" s="91"/>
      <c r="N214" s="91"/>
    </row>
    <row r="215" spans="1:14" s="92" customFormat="1" ht="12.75">
      <c r="A215" s="91"/>
      <c r="B215" s="91" t="s">
        <v>168</v>
      </c>
      <c r="C215" s="91"/>
      <c r="D215" s="91"/>
      <c r="E215" s="91"/>
      <c r="F215" s="91"/>
      <c r="G215" s="91"/>
      <c r="H215" s="91"/>
      <c r="I215" s="91"/>
      <c r="J215" s="91"/>
      <c r="K215" s="91"/>
      <c r="L215" s="91"/>
      <c r="M215" s="91"/>
      <c r="N215" s="91"/>
    </row>
    <row r="216" spans="1:14" s="92" customFormat="1" ht="12.75">
      <c r="A216" s="91"/>
      <c r="B216" s="91"/>
      <c r="C216" s="91"/>
      <c r="D216" s="91"/>
      <c r="E216" s="91"/>
      <c r="F216" s="91"/>
      <c r="G216" s="91"/>
      <c r="H216" s="91"/>
      <c r="I216" s="91"/>
      <c r="J216" s="91"/>
      <c r="K216" s="91"/>
      <c r="L216" s="91"/>
      <c r="M216" s="91"/>
      <c r="N216" s="91"/>
    </row>
    <row r="217" spans="1:14" s="92" customFormat="1" ht="12.75">
      <c r="A217" s="91"/>
      <c r="B217" s="91" t="s">
        <v>169</v>
      </c>
      <c r="C217" s="91"/>
      <c r="D217" s="91"/>
      <c r="E217" s="91"/>
      <c r="F217" s="91"/>
      <c r="G217" s="91"/>
      <c r="H217" s="91"/>
      <c r="I217" s="91"/>
      <c r="J217" s="91"/>
      <c r="K217" s="91"/>
      <c r="L217" s="91"/>
      <c r="M217" s="91"/>
      <c r="N217" s="91"/>
    </row>
    <row r="218" spans="1:14" s="92" customFormat="1" ht="12.75">
      <c r="A218" s="91"/>
      <c r="B218" s="91" t="s">
        <v>170</v>
      </c>
      <c r="C218" s="91"/>
      <c r="D218" s="91"/>
      <c r="E218" s="91"/>
      <c r="F218" s="91"/>
      <c r="G218" s="91"/>
      <c r="H218" s="91"/>
      <c r="I218" s="91"/>
      <c r="J218" s="91"/>
      <c r="K218" s="91"/>
      <c r="L218" s="91"/>
      <c r="M218" s="91"/>
      <c r="N218" s="91"/>
    </row>
    <row r="219" spans="1:14" s="92" customFormat="1" ht="12.75">
      <c r="A219" s="91"/>
      <c r="B219" s="91"/>
      <c r="C219" s="91"/>
      <c r="D219" s="91"/>
      <c r="E219" s="91"/>
      <c r="F219" s="91"/>
      <c r="G219" s="91"/>
      <c r="H219" s="91"/>
      <c r="I219" s="91"/>
      <c r="J219" s="91"/>
      <c r="K219" s="91"/>
      <c r="L219" s="91"/>
      <c r="M219" s="91"/>
      <c r="N219" s="91"/>
    </row>
    <row r="220" spans="1:14" s="92" customFormat="1" ht="12.75">
      <c r="A220" s="91"/>
      <c r="B220" s="91"/>
      <c r="C220" s="91"/>
      <c r="D220" s="91"/>
      <c r="E220" s="91"/>
      <c r="F220" s="91"/>
      <c r="G220" s="91"/>
      <c r="H220" s="91"/>
      <c r="I220" s="91"/>
      <c r="J220" s="91"/>
      <c r="K220" s="91"/>
      <c r="L220" s="91"/>
      <c r="M220" s="91"/>
      <c r="N220" s="91"/>
    </row>
    <row r="221" spans="1:14" s="92" customFormat="1" ht="12.75">
      <c r="A221" s="91"/>
      <c r="B221" s="91"/>
      <c r="C221" s="91"/>
      <c r="D221" s="91"/>
      <c r="E221" s="91"/>
      <c r="F221" s="91"/>
      <c r="G221" s="91"/>
      <c r="H221" s="91"/>
      <c r="I221" s="91"/>
      <c r="J221" s="91"/>
      <c r="K221" s="91"/>
      <c r="L221" s="91"/>
      <c r="M221" s="91"/>
      <c r="N221" s="91"/>
    </row>
    <row r="222" spans="1:14" s="92" customFormat="1" ht="12.75">
      <c r="A222" s="91"/>
      <c r="B222" s="91"/>
      <c r="C222" s="91"/>
      <c r="D222" s="91"/>
      <c r="E222" s="91"/>
      <c r="F222" s="91"/>
      <c r="G222" s="91"/>
      <c r="H222" s="91"/>
      <c r="I222" s="91"/>
      <c r="J222" s="91"/>
      <c r="K222" s="91"/>
      <c r="L222" s="91"/>
      <c r="M222" s="91"/>
      <c r="N222" s="91"/>
    </row>
    <row r="223" s="95" customFormat="1" ht="12.75"/>
    <row r="224" s="95" customFormat="1" ht="12.75"/>
    <row r="225" s="95" customFormat="1" ht="12.75"/>
    <row r="226" s="95" customFormat="1" ht="12.75"/>
    <row r="227" s="95" customFormat="1" ht="12.75"/>
    <row r="228" s="95" customFormat="1" ht="12.75"/>
    <row r="229" s="95" customFormat="1" ht="12.75"/>
    <row r="230" s="95" customFormat="1" ht="12.75"/>
    <row r="231" s="95" customFormat="1" ht="12.75"/>
    <row r="232" s="95" customFormat="1" ht="12.75"/>
    <row r="233" s="95" customFormat="1" ht="12.75"/>
    <row r="234" s="95" customFormat="1" ht="12.75"/>
    <row r="235" s="95" customFormat="1" ht="12.75"/>
    <row r="236" s="95" customFormat="1" ht="12.75"/>
    <row r="237" s="95" customFormat="1" ht="12.75"/>
    <row r="238" s="95" customFormat="1" ht="12.75"/>
    <row r="239" s="95" customFormat="1" ht="12.75"/>
    <row r="240" s="95" customFormat="1" ht="12.75"/>
    <row r="241" s="95" customFormat="1" ht="12.75"/>
    <row r="242" s="95" customFormat="1" ht="12.75"/>
    <row r="243" s="95" customFormat="1" ht="12.75"/>
    <row r="244" s="95" customFormat="1" ht="12.75"/>
    <row r="245" s="95" customFormat="1" ht="12.75"/>
    <row r="246" s="95" customFormat="1" ht="12.75"/>
    <row r="247" s="95" customFormat="1" ht="12.75"/>
    <row r="248" s="95" customFormat="1" ht="12.75"/>
    <row r="249" s="95" customFormat="1" ht="12.75"/>
    <row r="250" s="95" customFormat="1" ht="12.75"/>
    <row r="251" s="95" customFormat="1" ht="12.75"/>
    <row r="252" s="95" customFormat="1" ht="12.75"/>
    <row r="253" s="95" customFormat="1" ht="12.75"/>
    <row r="254" s="95" customFormat="1" ht="12.75"/>
    <row r="255" s="95" customFormat="1" ht="12.75"/>
    <row r="256" s="95" customFormat="1" ht="12.75"/>
    <row r="257" s="95" customFormat="1" ht="12.75"/>
    <row r="258" s="95" customFormat="1" ht="12.75"/>
    <row r="259" s="95" customFormat="1" ht="12.75"/>
    <row r="260" s="95" customFormat="1" ht="12.75"/>
    <row r="261" s="95" customFormat="1" ht="12.75"/>
    <row r="262" s="95" customFormat="1" ht="12.75"/>
    <row r="263" s="95" customFormat="1" ht="12.75"/>
    <row r="264" s="95" customFormat="1" ht="12.75"/>
    <row r="265" s="95" customFormat="1" ht="12.75"/>
    <row r="266" s="95" customFormat="1" ht="12.75"/>
    <row r="267" s="95" customFormat="1" ht="12.75"/>
    <row r="268" s="95" customFormat="1" ht="12.75"/>
    <row r="269" s="95" customFormat="1" ht="12.75"/>
    <row r="270" s="95" customFormat="1" ht="12.75"/>
    <row r="271" s="95" customFormat="1" ht="12.75"/>
    <row r="272" s="95" customFormat="1" ht="12.75"/>
    <row r="273" s="95" customFormat="1" ht="12.75"/>
    <row r="274" s="95" customFormat="1" ht="12.75"/>
    <row r="275" s="95" customFormat="1" ht="12.75"/>
    <row r="276" s="95" customFormat="1" ht="12.75"/>
    <row r="277" s="95" customFormat="1" ht="12.75"/>
    <row r="278" s="95" customFormat="1" ht="12.75"/>
    <row r="279" s="95" customFormat="1" ht="12.75"/>
    <row r="280" s="95" customFormat="1" ht="12.75"/>
    <row r="281" s="95" customFormat="1" ht="12.75"/>
    <row r="282" s="95" customFormat="1" ht="12.75"/>
    <row r="283" s="95" customFormat="1" ht="12.75"/>
    <row r="284" s="95" customFormat="1" ht="12.75"/>
    <row r="285" s="95" customFormat="1" ht="12.75"/>
    <row r="286" s="95" customFormat="1" ht="12.75"/>
    <row r="287" s="95" customFormat="1" ht="12.75"/>
    <row r="288" s="95" customFormat="1" ht="12.75"/>
    <row r="289" s="95" customFormat="1" ht="12.75"/>
    <row r="290" s="95" customFormat="1" ht="12.75"/>
    <row r="291" s="95" customFormat="1" ht="12.75"/>
    <row r="292" s="95" customFormat="1" ht="12.75"/>
    <row r="293" s="95" customFormat="1" ht="12.75"/>
    <row r="294" s="95" customFormat="1" ht="12.75"/>
    <row r="295" s="95" customFormat="1" ht="12.75"/>
    <row r="296" s="95" customFormat="1" ht="12.75"/>
    <row r="297" s="95" customFormat="1" ht="12.75"/>
    <row r="298" s="95" customFormat="1" ht="12.75"/>
    <row r="299" s="95" customFormat="1" ht="12.75"/>
    <row r="300" s="95" customFormat="1" ht="12.75"/>
    <row r="301" s="95" customFormat="1" ht="12.75"/>
    <row r="302" s="95" customFormat="1" ht="12.75"/>
    <row r="303" s="95" customFormat="1" ht="12.75"/>
    <row r="304" s="95" customFormat="1" ht="12.75"/>
    <row r="305" s="95" customFormat="1" ht="12.75"/>
    <row r="306" s="95" customFormat="1" ht="12.75"/>
    <row r="307" s="95" customFormat="1" ht="12.75"/>
    <row r="308" s="95" customFormat="1" ht="12.75"/>
    <row r="309" s="95" customFormat="1" ht="12.75"/>
    <row r="310" s="95" customFormat="1" ht="12.75"/>
    <row r="311" s="95" customFormat="1" ht="12.75"/>
    <row r="312" s="95" customFormat="1" ht="12.75"/>
    <row r="313" s="95" customFormat="1" ht="12.75"/>
    <row r="314" s="95" customFormat="1" ht="12.75"/>
    <row r="315" s="95" customFormat="1" ht="12.75"/>
    <row r="316" s="95" customFormat="1" ht="12.75"/>
    <row r="317" s="95" customFormat="1" ht="12.75"/>
    <row r="318" s="95" customFormat="1" ht="12.75"/>
    <row r="319" s="95" customFormat="1" ht="12.75"/>
    <row r="320" s="95" customFormat="1" ht="12.75"/>
    <row r="321" s="95" customFormat="1" ht="12.75"/>
    <row r="322" s="95" customFormat="1" ht="12.75"/>
    <row r="323" s="95" customFormat="1" ht="12.75"/>
    <row r="324" s="95" customFormat="1" ht="12.75" customHeight="1"/>
    <row r="325" s="95" customFormat="1" ht="12.75"/>
    <row r="326" s="95" customFormat="1" ht="12.75"/>
    <row r="327" s="95" customFormat="1" ht="12.75"/>
    <row r="328" s="95" customFormat="1" ht="12.75"/>
    <row r="329" s="95" customFormat="1" ht="12.75"/>
    <row r="330" s="95" customFormat="1" ht="12.75"/>
    <row r="331" s="95" customFormat="1" ht="12.75"/>
    <row r="332" s="95" customFormat="1" ht="12.75"/>
    <row r="333" s="95" customFormat="1" ht="12.75"/>
    <row r="334" s="95" customFormat="1" ht="12.75"/>
    <row r="335" s="95" customFormat="1" ht="12.75"/>
    <row r="336" s="95" customFormat="1" ht="12.75"/>
    <row r="337" s="95" customFormat="1" ht="12.75"/>
    <row r="338" s="95" customFormat="1" ht="12.75"/>
    <row r="339" s="95" customFormat="1" ht="12.75"/>
    <row r="340" s="95" customFormat="1" ht="12.75"/>
    <row r="341" s="95" customFormat="1" ht="12.75"/>
    <row r="342" s="95" customFormat="1" ht="12.75"/>
    <row r="343" s="95" customFormat="1" ht="12.75"/>
    <row r="344" s="95" customFormat="1" ht="12.75"/>
    <row r="345" s="95" customFormat="1" ht="12.75"/>
    <row r="346" s="95" customFormat="1" ht="12.75"/>
    <row r="347" s="95" customFormat="1" ht="12.75"/>
    <row r="348" s="95" customFormat="1" ht="12.75"/>
    <row r="349" s="95" customFormat="1" ht="12.75"/>
    <row r="350" s="95" customFormat="1" ht="12.75"/>
    <row r="351" s="95" customFormat="1" ht="12.75"/>
    <row r="352" s="95" customFormat="1" ht="12.75"/>
    <row r="353" s="95" customFormat="1" ht="12.75"/>
    <row r="354" s="95" customFormat="1" ht="12.75"/>
    <row r="355" s="95" customFormat="1" ht="12.75"/>
    <row r="356" s="95" customFormat="1" ht="12.75"/>
    <row r="357" s="95" customFormat="1" ht="12.75"/>
    <row r="358" s="95" customFormat="1" ht="12.75"/>
    <row r="359" s="95" customFormat="1" ht="12.75"/>
    <row r="360" s="95" customFormat="1" ht="12.75"/>
    <row r="361" s="95" customFormat="1" ht="12.75"/>
    <row r="362" s="95" customFormat="1" ht="12.75"/>
    <row r="363" s="95" customFormat="1" ht="12.75"/>
    <row r="364" s="95" customFormat="1" ht="12.75"/>
    <row r="365" s="95" customFormat="1" ht="12.75"/>
    <row r="366" s="95" customFormat="1" ht="12.75"/>
    <row r="367" s="95" customFormat="1" ht="12.75"/>
    <row r="368" s="95" customFormat="1" ht="12.75"/>
    <row r="369" s="95" customFormat="1" ht="12.75"/>
    <row r="370" s="95" customFormat="1" ht="12.75"/>
    <row r="371" s="95" customFormat="1" ht="12.75"/>
    <row r="372" s="95" customFormat="1" ht="12.75"/>
    <row r="373" s="95" customFormat="1" ht="12.75"/>
    <row r="374" s="95" customFormat="1" ht="12.75"/>
    <row r="375" s="95" customFormat="1" ht="12.75"/>
    <row r="376" s="95" customFormat="1" ht="12.75"/>
    <row r="377" s="95" customFormat="1" ht="12.75"/>
    <row r="378" s="95" customFormat="1" ht="12.75"/>
    <row r="379" s="95" customFormat="1" ht="12.75"/>
    <row r="380" s="95" customFormat="1" ht="12.75"/>
    <row r="381" s="95" customFormat="1" ht="12.75"/>
    <row r="382" s="95" customFormat="1" ht="12.75"/>
    <row r="383" s="95" customFormat="1" ht="12.75"/>
    <row r="384" s="95" customFormat="1" ht="12.75"/>
    <row r="385" s="95" customFormat="1" ht="12.75"/>
    <row r="386" s="95" customFormat="1" ht="12.75"/>
    <row r="387" s="95" customFormat="1" ht="12.75"/>
    <row r="388" s="95" customFormat="1" ht="12.75"/>
    <row r="389" s="95" customFormat="1" ht="12.75"/>
    <row r="390" s="95" customFormat="1" ht="12.75"/>
    <row r="391" s="95" customFormat="1" ht="12.75"/>
    <row r="392" s="95" customFormat="1" ht="12.75"/>
    <row r="393" s="95" customFormat="1" ht="12.75"/>
    <row r="394" s="95" customFormat="1" ht="12.75"/>
    <row r="395" s="95" customFormat="1" ht="12.75"/>
    <row r="396" s="95" customFormat="1" ht="12.75"/>
    <row r="397" s="95" customFormat="1" ht="12.75"/>
    <row r="398" s="95" customFormat="1" ht="12.75"/>
    <row r="399" s="95" customFormat="1" ht="12.75"/>
    <row r="400" s="95" customFormat="1" ht="12.75"/>
    <row r="401" s="95" customFormat="1" ht="12.75"/>
    <row r="402" s="95" customFormat="1" ht="12.75"/>
    <row r="403" s="95" customFormat="1" ht="12.75"/>
    <row r="404" s="95" customFormat="1" ht="12.75"/>
    <row r="405" s="95" customFormat="1" ht="12.75"/>
    <row r="406" s="95" customFormat="1" ht="12.75"/>
    <row r="407" s="95" customFormat="1" ht="12.75"/>
    <row r="408" s="95" customFormat="1" ht="12.75"/>
    <row r="409" s="95" customFormat="1" ht="12.75"/>
    <row r="410" s="95" customFormat="1" ht="12.75"/>
    <row r="411" s="95" customFormat="1" ht="12.75"/>
    <row r="412" s="95" customFormat="1" ht="12.75"/>
    <row r="413" s="95" customFormat="1" ht="12.75"/>
    <row r="414" s="95" customFormat="1" ht="12.75"/>
    <row r="415" s="95" customFormat="1" ht="12.75"/>
    <row r="416" s="95" customFormat="1" ht="12.75"/>
    <row r="417" s="95" customFormat="1" ht="12.75"/>
    <row r="418" s="95" customFormat="1" ht="12.75"/>
    <row r="419" s="95" customFormat="1" ht="12.75"/>
    <row r="420" s="95" customFormat="1" ht="12.75"/>
    <row r="421" s="95" customFormat="1" ht="12.75"/>
    <row r="422" s="95" customFormat="1" ht="12.75"/>
    <row r="423" s="95" customFormat="1" ht="12.75"/>
    <row r="424" s="95" customFormat="1" ht="12.75"/>
    <row r="425" s="95" customFormat="1" ht="12.75"/>
    <row r="426" s="95" customFormat="1" ht="12.75"/>
    <row r="427" s="95" customFormat="1" ht="12.75"/>
    <row r="428" s="95" customFormat="1" ht="12.75"/>
    <row r="429" s="95" customFormat="1" ht="12.75"/>
    <row r="430" s="95" customFormat="1" ht="12.75"/>
    <row r="431" s="95" customFormat="1" ht="12.75"/>
    <row r="432" s="95" customFormat="1" ht="12.75"/>
    <row r="433" s="95" customFormat="1" ht="12.75"/>
    <row r="434" s="95" customFormat="1" ht="12.75"/>
    <row r="435" s="95" customFormat="1" ht="12.75"/>
    <row r="436" s="95" customFormat="1" ht="12.75"/>
    <row r="437" s="95" customFormat="1" ht="12.75"/>
    <row r="438" s="95" customFormat="1" ht="12.75"/>
    <row r="439" s="95" customFormat="1" ht="12.75"/>
    <row r="440" s="95" customFormat="1" ht="12.75"/>
    <row r="441" s="95" customFormat="1" ht="12.75"/>
    <row r="442" s="95" customFormat="1" ht="12.75"/>
    <row r="443" s="95" customFormat="1" ht="12.75"/>
    <row r="444" s="95" customFormat="1" ht="12.75"/>
    <row r="445" s="95" customFormat="1" ht="12.75"/>
    <row r="446" s="95" customFormat="1" ht="12.75"/>
    <row r="447" s="95" customFormat="1" ht="12.75"/>
    <row r="448" s="95" customFormat="1" ht="12.75"/>
    <row r="449" s="95" customFormat="1" ht="12.75"/>
    <row r="450" s="95" customFormat="1" ht="12.75"/>
    <row r="451" s="95" customFormat="1" ht="12.75"/>
    <row r="452" s="95" customFormat="1" ht="12.75"/>
    <row r="453" s="95" customFormat="1" ht="12.75"/>
    <row r="454" s="95" customFormat="1" ht="12.75"/>
    <row r="455" s="95" customFormat="1" ht="12.75"/>
    <row r="456" s="95" customFormat="1" ht="12.75"/>
    <row r="457" s="95" customFormat="1" ht="12.75"/>
    <row r="458" s="95" customFormat="1" ht="12.75"/>
    <row r="459" s="95" customFormat="1" ht="12.75"/>
    <row r="460" s="95" customFormat="1" ht="12.75"/>
    <row r="461" s="95" customFormat="1" ht="12.75"/>
    <row r="462" s="95" customFormat="1" ht="12.75"/>
    <row r="463" s="95" customFormat="1" ht="12.75"/>
    <row r="464" s="95" customFormat="1" ht="12.75"/>
    <row r="465" s="95" customFormat="1" ht="12.75"/>
    <row r="466" s="95" customFormat="1" ht="12.75"/>
    <row r="467" s="95" customFormat="1" ht="12.75"/>
    <row r="468" s="95" customFormat="1" ht="12.75"/>
    <row r="469" s="95" customFormat="1" ht="12.75"/>
    <row r="470" s="95" customFormat="1" ht="12.75"/>
    <row r="471" s="95" customFormat="1" ht="12.75"/>
    <row r="472" s="95" customFormat="1" ht="12.75"/>
    <row r="473" s="95" customFormat="1" ht="12.75"/>
    <row r="474" s="95" customFormat="1" ht="12.75"/>
    <row r="475" s="95" customFormat="1" ht="12.75"/>
    <row r="476" s="95" customFormat="1" ht="12.75"/>
    <row r="477" s="95" customFormat="1" ht="12.75"/>
    <row r="478" s="95" customFormat="1" ht="12.75"/>
    <row r="479" s="95" customFormat="1" ht="12.75"/>
    <row r="480" s="95" customFormat="1" ht="12.75"/>
    <row r="481" s="95" customFormat="1" ht="12.75"/>
    <row r="482" s="95" customFormat="1" ht="12.75"/>
    <row r="483" s="95" customFormat="1" ht="12.75"/>
    <row r="484" s="95" customFormat="1" ht="12.75"/>
    <row r="485" s="95" customFormat="1" ht="12.75"/>
    <row r="486" s="95" customFormat="1" ht="12.75"/>
    <row r="487" s="95" customFormat="1" ht="12.75"/>
    <row r="488" s="95" customFormat="1" ht="12.75"/>
    <row r="489" s="95" customFormat="1" ht="12.75"/>
    <row r="490" s="95" customFormat="1" ht="12.75"/>
    <row r="491" s="95" customFormat="1" ht="12.75"/>
    <row r="492" s="95" customFormat="1" ht="12.75"/>
    <row r="493" s="95" customFormat="1" ht="12.75"/>
    <row r="494" s="95" customFormat="1" ht="12.75"/>
    <row r="495" s="95" customFormat="1" ht="12.75"/>
    <row r="496" s="95" customFormat="1" ht="12.75"/>
    <row r="497" s="95" customFormat="1" ht="12.75"/>
    <row r="498" s="95" customFormat="1" ht="12.75"/>
    <row r="499" s="95" customFormat="1" ht="12.75"/>
    <row r="500" s="95" customFormat="1" ht="12.75"/>
    <row r="501" s="95" customFormat="1" ht="12.75"/>
    <row r="502" s="95" customFormat="1" ht="12.75"/>
    <row r="503" s="95" customFormat="1" ht="12.75"/>
    <row r="504" s="95" customFormat="1" ht="12.75"/>
    <row r="505" s="95" customFormat="1" ht="12.75"/>
    <row r="506" s="95" customFormat="1" ht="12.75"/>
    <row r="507" s="95" customFormat="1" ht="12.75"/>
    <row r="508" s="95" customFormat="1" ht="12.75"/>
    <row r="509" s="95" customFormat="1" ht="12.75"/>
    <row r="510" s="95" customFormat="1" ht="12.75"/>
    <row r="511" s="95" customFormat="1" ht="12.75"/>
    <row r="512" s="95" customFormat="1" ht="12.75"/>
    <row r="513" s="95" customFormat="1" ht="12.75"/>
    <row r="514" s="95" customFormat="1" ht="12.75"/>
    <row r="515" s="95" customFormat="1" ht="12.75"/>
    <row r="516" s="95" customFormat="1" ht="12.75"/>
    <row r="517" s="95" customFormat="1" ht="12.75"/>
    <row r="518" s="95" customFormat="1" ht="12.75"/>
    <row r="519" s="95" customFormat="1" ht="12.75"/>
    <row r="520" s="95" customFormat="1" ht="12.75"/>
    <row r="521" s="95" customFormat="1" ht="12.75"/>
    <row r="522" s="95" customFormat="1" ht="12.75"/>
    <row r="523" s="95" customFormat="1" ht="12.75"/>
    <row r="524" s="95" customFormat="1" ht="12.75"/>
    <row r="525" s="95" customFormat="1" ht="12.75"/>
    <row r="526" s="95" customFormat="1" ht="12.75"/>
    <row r="527" s="95" customFormat="1" ht="12.75"/>
    <row r="528" s="95" customFormat="1" ht="12.75"/>
    <row r="529" s="95" customFormat="1" ht="12.75"/>
    <row r="530" s="95" customFormat="1" ht="12.75"/>
    <row r="531" s="95" customFormat="1" ht="12.75"/>
    <row r="532" s="95" customFormat="1" ht="12.75"/>
    <row r="533" s="95" customFormat="1" ht="12.75"/>
    <row r="534" s="95" customFormat="1" ht="12.75"/>
    <row r="535" s="95" customFormat="1" ht="12.75"/>
    <row r="536" s="95" customFormat="1" ht="12.75"/>
    <row r="537" s="95" customFormat="1" ht="12.75"/>
    <row r="538" s="95" customFormat="1" ht="12.75"/>
    <row r="539" s="95" customFormat="1" ht="12.75"/>
    <row r="540" s="95" customFormat="1" ht="12.75"/>
    <row r="541" s="95" customFormat="1" ht="12.75"/>
    <row r="542" s="95" customFormat="1" ht="12.75"/>
    <row r="543" s="95" customFormat="1" ht="12.75"/>
    <row r="544" s="95" customFormat="1" ht="12.75"/>
    <row r="545" s="95" customFormat="1" ht="12.75"/>
    <row r="546" s="95" customFormat="1" ht="12.75"/>
    <row r="547" s="95" customFormat="1" ht="12.75"/>
    <row r="548" s="95" customFormat="1" ht="12.75"/>
    <row r="549" s="95" customFormat="1" ht="12.75"/>
    <row r="550" s="95" customFormat="1" ht="12.75"/>
    <row r="551" s="95" customFormat="1" ht="12.75"/>
    <row r="552" s="95" customFormat="1" ht="12.75"/>
    <row r="553" s="95" customFormat="1" ht="12.75"/>
    <row r="554" s="95" customFormat="1" ht="12.75"/>
    <row r="555" s="95" customFormat="1" ht="12.75"/>
    <row r="556" s="95" customFormat="1" ht="12.75"/>
    <row r="557" s="95" customFormat="1" ht="12.75"/>
    <row r="558" s="95" customFormat="1" ht="12.75"/>
    <row r="559" s="95" customFormat="1" ht="12.75"/>
    <row r="560" s="95" customFormat="1" ht="12.75"/>
    <row r="561" s="95" customFormat="1" ht="12.75"/>
    <row r="562" s="95" customFormat="1" ht="12.75"/>
    <row r="563" s="95" customFormat="1" ht="12.75"/>
    <row r="564" s="95" customFormat="1" ht="12.75"/>
    <row r="565" s="95" customFormat="1" ht="12.75"/>
    <row r="566" s="95" customFormat="1" ht="12.75"/>
    <row r="567" s="95" customFormat="1" ht="12.75"/>
    <row r="568" s="95" customFormat="1" ht="12.75"/>
    <row r="569" s="95" customFormat="1" ht="12.75"/>
    <row r="570" s="95" customFormat="1" ht="12.75"/>
    <row r="571" s="95" customFormat="1" ht="12.75"/>
    <row r="572" s="95" customFormat="1" ht="12.75"/>
    <row r="573" s="95" customFormat="1" ht="12.75"/>
    <row r="574" s="95" customFormat="1" ht="12.75"/>
    <row r="575" s="95" customFormat="1" ht="12.75"/>
    <row r="576" s="95" customFormat="1" ht="12.75"/>
    <row r="577" s="95" customFormat="1" ht="12.75"/>
    <row r="578" s="95" customFormat="1" ht="12.75"/>
    <row r="579" s="95" customFormat="1" ht="12.75"/>
    <row r="580" s="95" customFormat="1" ht="12.75"/>
    <row r="581" s="95" customFormat="1" ht="12.75"/>
    <row r="582" s="95" customFormat="1" ht="12.75"/>
    <row r="583" s="95" customFormat="1" ht="12.75"/>
    <row r="584" s="95" customFormat="1" ht="12.75"/>
    <row r="585" s="95" customFormat="1" ht="12.75"/>
    <row r="586" s="95" customFormat="1" ht="12.75"/>
    <row r="587" s="95" customFormat="1" ht="12.75"/>
    <row r="588" s="95" customFormat="1" ht="12.75"/>
    <row r="589" s="95" customFormat="1" ht="12.75"/>
    <row r="590" s="95" customFormat="1" ht="12.75"/>
    <row r="591" s="95" customFormat="1" ht="12.75"/>
    <row r="592" s="95" customFormat="1" ht="12.75"/>
    <row r="593" s="95" customFormat="1" ht="12.75"/>
    <row r="594" s="95" customFormat="1" ht="12.75"/>
    <row r="595" s="95" customFormat="1" ht="12.75"/>
    <row r="596" s="95" customFormat="1" ht="12.75"/>
    <row r="597" s="95" customFormat="1" ht="12.75"/>
    <row r="598" s="95" customFormat="1" ht="12.75"/>
    <row r="599" s="95" customFormat="1" ht="12.75"/>
    <row r="600" s="95" customFormat="1" ht="12.75"/>
    <row r="601" s="95" customFormat="1" ht="12.75"/>
    <row r="602" s="95" customFormat="1" ht="12.75"/>
    <row r="603" s="95" customFormat="1" ht="12.75"/>
    <row r="604" s="95" customFormat="1" ht="12.75"/>
    <row r="605" s="95" customFormat="1" ht="12.75"/>
    <row r="606" s="95" customFormat="1" ht="12.75"/>
    <row r="607" s="95" customFormat="1" ht="12.75"/>
    <row r="608" s="95" customFormat="1" ht="12.75"/>
    <row r="609" s="95" customFormat="1" ht="12.75"/>
    <row r="610" s="95" customFormat="1" ht="12.75"/>
    <row r="611" s="95" customFormat="1" ht="12.75"/>
    <row r="612" s="95" customFormat="1" ht="12.75"/>
    <row r="613" s="95" customFormat="1" ht="12.75"/>
    <row r="614" s="95" customFormat="1" ht="12.75"/>
    <row r="615" s="95" customFormat="1" ht="12.75"/>
    <row r="616" s="95" customFormat="1" ht="12.75"/>
    <row r="617" s="95" customFormat="1" ht="12.75"/>
    <row r="618" s="95" customFormat="1" ht="12.75"/>
    <row r="619" s="95" customFormat="1" ht="12.75"/>
    <row r="620" s="95" customFormat="1" ht="12.75"/>
    <row r="621" s="95" customFormat="1" ht="12.75"/>
    <row r="622" s="95" customFormat="1" ht="12.75"/>
    <row r="623" s="95" customFormat="1" ht="12.75"/>
    <row r="624" s="95" customFormat="1" ht="12.75"/>
    <row r="625" s="95" customFormat="1" ht="12.75"/>
    <row r="626" s="95" customFormat="1" ht="12.75"/>
    <row r="627" s="95" customFormat="1" ht="12.75"/>
    <row r="628" s="95" customFormat="1" ht="12.75"/>
    <row r="629" s="95" customFormat="1" ht="12.75"/>
    <row r="630" s="95" customFormat="1" ht="12.75"/>
    <row r="631" s="95" customFormat="1" ht="12.75"/>
    <row r="632" s="95" customFormat="1" ht="12.75"/>
    <row r="633" s="95" customFormat="1" ht="12.75"/>
    <row r="634" s="95" customFormat="1" ht="12.75"/>
    <row r="635" s="95" customFormat="1" ht="12.75"/>
    <row r="636" s="95" customFormat="1" ht="12.75"/>
    <row r="637" s="95" customFormat="1" ht="12.75"/>
    <row r="638" s="95" customFormat="1" ht="12.75"/>
    <row r="639" s="95" customFormat="1" ht="12.75"/>
    <row r="640" s="95" customFormat="1" ht="12.75"/>
    <row r="641" s="95" customFormat="1" ht="12.75"/>
    <row r="642" s="95" customFormat="1" ht="12.75"/>
    <row r="643" s="95" customFormat="1" ht="12.75"/>
    <row r="644" s="95" customFormat="1" ht="12.75"/>
    <row r="645" s="95" customFormat="1" ht="12.75"/>
    <row r="646" s="95" customFormat="1" ht="12.75"/>
    <row r="647" s="95" customFormat="1" ht="12.75"/>
    <row r="648" s="95" customFormat="1" ht="12.75"/>
    <row r="649" s="95" customFormat="1" ht="12.75"/>
    <row r="650" s="95" customFormat="1" ht="12.75"/>
    <row r="651" s="95" customFormat="1" ht="12.75"/>
    <row r="652" s="95" customFormat="1" ht="12.75"/>
    <row r="653" s="95" customFormat="1" ht="12.75"/>
    <row r="654" s="95" customFormat="1" ht="12.75"/>
    <row r="655" s="95" customFormat="1" ht="12.75"/>
    <row r="656" s="95" customFormat="1" ht="12.75"/>
    <row r="657" s="95" customFormat="1" ht="12.75"/>
    <row r="658" s="95" customFormat="1" ht="12.75"/>
    <row r="659" s="95" customFormat="1" ht="12.75"/>
    <row r="660" s="95" customFormat="1" ht="12.75"/>
    <row r="661" s="95" customFormat="1" ht="12.75"/>
    <row r="662" s="95" customFormat="1" ht="12.75"/>
    <row r="663" s="95" customFormat="1" ht="12.75"/>
    <row r="664" s="95" customFormat="1" ht="12.75"/>
    <row r="665" s="95" customFormat="1" ht="12.75"/>
    <row r="666" s="95" customFormat="1" ht="12.75"/>
    <row r="667" s="95" customFormat="1" ht="12.75"/>
    <row r="668" s="95" customFormat="1" ht="12.75"/>
    <row r="669" s="95" customFormat="1" ht="12.75"/>
    <row r="670" s="95" customFormat="1" ht="12.75"/>
    <row r="671" s="95" customFormat="1" ht="12.75"/>
    <row r="672" s="95" customFormat="1" ht="12.75"/>
    <row r="673" s="95" customFormat="1" ht="12.75"/>
    <row r="674" s="95" customFormat="1" ht="12.75"/>
    <row r="675" s="95" customFormat="1" ht="12.75"/>
    <row r="676" s="95" customFormat="1" ht="12.75"/>
    <row r="677" s="95" customFormat="1" ht="12.75"/>
    <row r="678" s="95" customFormat="1" ht="12.75"/>
    <row r="679" s="95" customFormat="1" ht="12.75"/>
    <row r="680" s="95" customFormat="1" ht="12.75"/>
    <row r="681" s="95" customFormat="1" ht="12.75"/>
    <row r="682" s="95" customFormat="1" ht="12.75"/>
    <row r="683" s="95" customFormat="1" ht="12.75"/>
    <row r="684" s="95" customFormat="1" ht="12.75"/>
    <row r="685" s="95" customFormat="1" ht="12.75"/>
    <row r="686" s="95" customFormat="1" ht="12.75"/>
    <row r="687" s="95" customFormat="1" ht="12.75"/>
    <row r="688" s="95" customFormat="1" ht="12.75"/>
    <row r="689" s="95" customFormat="1" ht="12.75"/>
    <row r="690" s="95" customFormat="1" ht="12.75"/>
    <row r="691" s="95" customFormat="1" ht="12.75"/>
    <row r="692" s="95" customFormat="1" ht="12.75"/>
    <row r="693" s="95" customFormat="1" ht="12.75"/>
    <row r="694" s="95" customFormat="1" ht="12.75"/>
    <row r="695" s="95" customFormat="1" ht="12.75"/>
    <row r="696" s="95" customFormat="1" ht="12.75"/>
    <row r="697" s="95" customFormat="1" ht="12.75"/>
    <row r="698" s="95" customFormat="1" ht="12.75"/>
    <row r="699" s="95" customFormat="1" ht="12.75"/>
    <row r="700" s="95" customFormat="1" ht="12.75"/>
    <row r="701" s="95" customFormat="1" ht="12.75"/>
    <row r="702" s="95" customFormat="1" ht="12.75"/>
    <row r="703" s="95" customFormat="1" ht="12.75"/>
    <row r="704" s="95" customFormat="1" ht="12.75"/>
    <row r="705" s="95" customFormat="1" ht="12.75"/>
    <row r="706" s="95" customFormat="1" ht="12.75"/>
    <row r="707" s="95" customFormat="1" ht="12.75"/>
    <row r="708" s="95" customFormat="1" ht="12.75"/>
    <row r="709" s="95" customFormat="1" ht="12.75"/>
    <row r="710" s="95" customFormat="1" ht="12.75"/>
    <row r="711" s="95" customFormat="1" ht="12.75"/>
    <row r="712" s="95" customFormat="1" ht="12.75"/>
    <row r="713" s="95" customFormat="1" ht="12.75"/>
    <row r="714" s="95" customFormat="1" ht="12.75"/>
    <row r="715" s="95" customFormat="1" ht="12.75"/>
    <row r="716" s="95" customFormat="1" ht="12.75"/>
    <row r="717" s="95" customFormat="1" ht="12.75"/>
    <row r="718" s="95" customFormat="1" ht="12.75"/>
    <row r="719" s="95" customFormat="1" ht="12.75"/>
    <row r="720" s="95" customFormat="1" ht="12.75"/>
    <row r="721" s="95" customFormat="1" ht="12.75"/>
    <row r="722" s="95" customFormat="1" ht="12.75"/>
    <row r="723" s="95" customFormat="1" ht="12.75"/>
    <row r="724" s="95" customFormat="1" ht="12.75"/>
    <row r="725" s="95" customFormat="1" ht="12.75"/>
    <row r="726" s="95" customFormat="1" ht="12.75"/>
    <row r="727" s="95" customFormat="1" ht="12.75"/>
    <row r="728" s="95" customFormat="1" ht="12.75"/>
    <row r="729" s="95" customFormat="1" ht="12.75"/>
    <row r="730" s="95" customFormat="1" ht="12.75"/>
    <row r="731" s="95" customFormat="1" ht="12.75"/>
    <row r="732" s="95" customFormat="1" ht="12.75"/>
    <row r="733" s="95" customFormat="1" ht="12.75"/>
    <row r="734" s="95" customFormat="1" ht="12.75"/>
    <row r="735" s="95" customFormat="1" ht="12.75"/>
    <row r="736" s="95" customFormat="1" ht="12.75"/>
    <row r="737" s="95" customFormat="1" ht="12.75"/>
    <row r="738" s="95" customFormat="1" ht="12.75"/>
    <row r="739" s="95" customFormat="1" ht="12.75"/>
    <row r="740" s="95" customFormat="1" ht="12.75"/>
    <row r="741" s="95" customFormat="1" ht="12.75"/>
    <row r="742" s="95" customFormat="1" ht="12.75"/>
    <row r="743" s="95" customFormat="1" ht="12.75"/>
    <row r="744" s="95" customFormat="1" ht="12.75"/>
    <row r="745" s="95" customFormat="1" ht="12.75"/>
    <row r="746" s="95" customFormat="1" ht="12.75"/>
    <row r="747" s="95" customFormat="1" ht="12.75"/>
    <row r="748" s="95" customFormat="1" ht="12.75"/>
    <row r="749" s="95" customFormat="1" ht="12.75"/>
    <row r="750" s="95" customFormat="1" ht="12.75"/>
    <row r="751" s="95" customFormat="1" ht="12.75"/>
    <row r="752" s="95" customFormat="1" ht="12.75"/>
    <row r="753" s="95" customFormat="1" ht="12.75"/>
    <row r="754" s="95" customFormat="1" ht="12.75"/>
    <row r="755" s="95" customFormat="1" ht="12.75"/>
    <row r="756" s="95" customFormat="1" ht="12.75"/>
    <row r="757" s="95" customFormat="1" ht="12.75"/>
    <row r="758" s="95" customFormat="1" ht="12.75"/>
    <row r="759" s="95" customFormat="1" ht="12.75"/>
    <row r="760" s="95" customFormat="1" ht="12.75"/>
    <row r="761" s="95" customFormat="1" ht="12.75"/>
    <row r="762" s="95" customFormat="1" ht="12.75"/>
    <row r="763" s="95" customFormat="1" ht="12.75"/>
    <row r="764" s="95" customFormat="1" ht="12.75"/>
    <row r="765" s="95" customFormat="1" ht="12.75"/>
    <row r="766" s="95" customFormat="1" ht="12.75"/>
    <row r="767" s="95" customFormat="1" ht="12.75"/>
    <row r="768" s="95" customFormat="1" ht="12.75"/>
    <row r="769" s="95" customFormat="1" ht="12.75"/>
    <row r="770" s="95" customFormat="1" ht="12.75"/>
    <row r="771" s="95" customFormat="1" ht="12.75"/>
    <row r="772" s="95" customFormat="1" ht="12.75"/>
    <row r="773" s="95" customFormat="1" ht="12.75"/>
    <row r="774" s="95" customFormat="1" ht="12.75"/>
    <row r="775" s="95" customFormat="1" ht="12.75"/>
    <row r="776" s="95" customFormat="1" ht="12.75"/>
    <row r="777" s="95" customFormat="1" ht="12.75"/>
    <row r="778" s="95" customFormat="1" ht="12.75"/>
    <row r="779" s="95" customFormat="1" ht="12.75"/>
    <row r="780" s="95" customFormat="1" ht="12.75"/>
  </sheetData>
  <sheetProtection/>
  <conditionalFormatting sqref="C18:N18">
    <cfRule type="expression" priority="1" dxfId="0" stopIfTrue="1">
      <formula>AND(C6&lt;&gt;0,C6&lt;&gt;" ")</formula>
    </cfRule>
  </conditionalFormatting>
  <conditionalFormatting sqref="C28:N28">
    <cfRule type="expression" priority="2" dxfId="0" stopIfTrue="1">
      <formula>AND(C5&lt;&gt;0,C5&lt;&gt;" ")</formula>
    </cfRule>
  </conditionalFormatting>
  <conditionalFormatting sqref="C35:N35">
    <cfRule type="expression" priority="3" dxfId="0" stopIfTrue="1">
      <formula>AND(C5&lt;&gt;0,C5&lt;&gt;" ")</formula>
    </cfRule>
  </conditionalFormatting>
  <conditionalFormatting sqref="C37:N37">
    <cfRule type="expression" priority="4" dxfId="0" stopIfTrue="1">
      <formula>AND(C5&lt;&gt;0,C5&lt;&gt;" ")</formula>
    </cfRule>
  </conditionalFormatting>
  <conditionalFormatting sqref="C60:N60">
    <cfRule type="expression" priority="5" dxfId="0" stopIfTrue="1">
      <formula>AND(C5&lt;&gt;0,C5&lt;&gt;" ")</formula>
    </cfRule>
  </conditionalFormatting>
  <conditionalFormatting sqref="C67:N67">
    <cfRule type="expression" priority="6" dxfId="0" stopIfTrue="1">
      <formula>AND(C5&lt;&gt;0,C5&lt;&gt;" ")</formula>
    </cfRule>
  </conditionalFormatting>
  <conditionalFormatting sqref="C94:N94">
    <cfRule type="expression" priority="7" dxfId="0" stopIfTrue="1">
      <formula>AND(C5&lt;&gt;0,C5&lt;&gt;" ")</formula>
    </cfRule>
  </conditionalFormatting>
  <conditionalFormatting sqref="C108:N108">
    <cfRule type="expression" priority="8" dxfId="0" stopIfTrue="1">
      <formula>AND(C5&lt;&gt;0,C5&lt;&gt;" ")</formula>
    </cfRule>
  </conditionalFormatting>
  <conditionalFormatting sqref="C125:N125">
    <cfRule type="expression" priority="9" dxfId="0" stopIfTrue="1">
      <formula>AND(C5&lt;&gt;0,C5&lt;&gt;" ")</formula>
    </cfRule>
  </conditionalFormatting>
  <conditionalFormatting sqref="C148 C158:N159 C149:N155 C162:O162 C194:N196 C175:N178 C131:N143 C171:N173 C163:N163 C145:N145 C146 C181:N191">
    <cfRule type="expression" priority="10" dxfId="1" stopIfTrue="1">
      <formula>AND(C$5&lt;&gt;0,C$5&lt;&gt;" ")</formula>
    </cfRule>
  </conditionalFormatting>
  <conditionalFormatting sqref="C126:N126">
    <cfRule type="expression" priority="11" dxfId="2" stopIfTrue="1">
      <formula>(ABS(C126-C75)&gt;0.5)</formula>
    </cfRule>
  </conditionalFormatting>
  <conditionalFormatting sqref="C147:N147">
    <cfRule type="expression" priority="12" dxfId="1" stopIfTrue="1">
      <formula>AND(C$5&lt;&gt;0,C$5&lt;&gt;" ")</formula>
    </cfRule>
    <cfRule type="expression" priority="13" dxfId="3" stopIfTrue="1">
      <formula>C147/C33&gt;0.35</formula>
    </cfRule>
  </conditionalFormatting>
  <conditionalFormatting sqref="C75:N75">
    <cfRule type="expression" priority="14" dxfId="2" stopIfTrue="1">
      <formula>(ABS(C126-C75)&gt;0.5)</formula>
    </cfRule>
    <cfRule type="expression" priority="15" dxfId="4" stopIfTrue="1">
      <formula>AND(C5&lt;&gt;0,C5&lt;&gt;" ")</formula>
    </cfRule>
  </conditionalFormatting>
  <conditionalFormatting sqref="C174:N174">
    <cfRule type="expression" priority="16" dxfId="5" stopIfTrue="1">
      <formula>AND(C$5&lt;&gt;0,C$5&lt;&gt;" ",C174&gt;0)</formula>
    </cfRule>
    <cfRule type="expression" priority="17" dxfId="6" stopIfTrue="1">
      <formula>AND(C$5&lt;&gt;0,C$5&lt;&gt;" ",C174&lt;0)</formula>
    </cfRule>
    <cfRule type="expression" priority="18" dxfId="1" stopIfTrue="1">
      <formula>AND(C$5&lt;&gt;0,C$5&lt;&gt;" ")</formula>
    </cfRule>
  </conditionalFormatting>
  <conditionalFormatting sqref="D51:N51">
    <cfRule type="expression" priority="19" dxfId="7" stopIfTrue="1">
      <formula>OR(D37=0,D37=" ")</formula>
    </cfRule>
    <cfRule type="expression" priority="20" dxfId="3" stopIfTrue="1">
      <formula>AND(D51-C51&gt;0,C51&lt;&gt;0,C80&lt;&gt;0,D51&gt;D80,(D51/C51)&gt;(1.1*D80/C80))</formula>
    </cfRule>
  </conditionalFormatting>
  <conditionalFormatting sqref="D80:N80">
    <cfRule type="expression" priority="21" dxfId="7" stopIfTrue="1">
      <formula>OR(D37=" ",D37=0)</formula>
    </cfRule>
    <cfRule type="expression" priority="22" dxfId="3" stopIfTrue="1">
      <formula>AND(D51-C51&gt;0,C51&lt;&gt;0,C80&lt;&gt;0,D51&gt;D80,(D51/C51)&gt;(1.1*D80/C80))</formula>
    </cfRule>
  </conditionalFormatting>
  <conditionalFormatting sqref="C157:N157">
    <cfRule type="expression" priority="23" dxfId="3" stopIfTrue="1">
      <formula>AND(C37&lt;&gt;0,C37&lt;&gt;" ",C159&gt;C158)</formula>
    </cfRule>
  </conditionalFormatting>
  <conditionalFormatting sqref="D148:N148">
    <cfRule type="expression" priority="24" dxfId="8" stopIfTrue="1">
      <formula>AND(D$5&lt;&gt;0,D$5&lt;&gt;" ",D148&gt;D149)</formula>
    </cfRule>
    <cfRule type="expression" priority="25" dxfId="1" stopIfTrue="1">
      <formula>AND(D$5&lt;&gt;0,D$5&lt;&gt;" ")</formula>
    </cfRule>
  </conditionalFormatting>
  <conditionalFormatting sqref="D91:N91">
    <cfRule type="expression" priority="26" dxfId="3" stopIfTrue="1">
      <formula>AND(D$5&lt;&gt;0,D$5&lt;&gt;" ",SUM(D6:D15)&gt;SUM(C6:C15),D91&lt;C91)</formula>
    </cfRule>
  </conditionalFormatting>
  <conditionalFormatting sqref="D82:N82">
    <cfRule type="expression" priority="27" dxfId="3" stopIfTrue="1">
      <formula>AND(D$5&lt;&gt;0,D$5&lt;&gt;" ",C82&gt;D82)</formula>
    </cfRule>
  </conditionalFormatting>
  <conditionalFormatting sqref="D119:N119">
    <cfRule type="expression" priority="28" dxfId="3" stopIfTrue="1">
      <formula>AND(D17&lt;&gt;0,D17&lt;&gt;" ",D119&lt;0)</formula>
    </cfRule>
    <cfRule type="expression" priority="29" dxfId="9" stopIfTrue="1">
      <formula>AND(D17&lt;&gt;0,D17&lt;&gt;" ",D119&lt;C119)</formula>
    </cfRule>
  </conditionalFormatting>
  <conditionalFormatting sqref="C119">
    <cfRule type="expression" priority="30" dxfId="3" stopIfTrue="1">
      <formula>AND(C17&lt;&gt;0,C17&lt;&gt;" ",C119&lt;0)</formula>
    </cfRule>
  </conditionalFormatting>
  <conditionalFormatting sqref="C110:N110">
    <cfRule type="expression" priority="31" dxfId="9" stopIfTrue="1">
      <formula>AND(C17&lt;&gt;0,C17&lt;&gt;" ",OR(C34&lt;0,AND(C34=0,C110&lt;&gt;0),AND(C34&lt;&gt;0,C110=0)))</formula>
    </cfRule>
  </conditionalFormatting>
  <conditionalFormatting sqref="C34:N34">
    <cfRule type="expression" priority="32" dxfId="9" stopIfTrue="1">
      <formula>AND(C17&lt;&gt;0,C17&lt;&gt;" ",OR(C34&lt;0,AND(C34=0,C110&lt;&gt;0),AND(C34&lt;&gt;0,C110=0)))</formula>
    </cfRule>
  </conditionalFormatting>
  <conditionalFormatting sqref="C33:N33">
    <cfRule type="expression" priority="33" dxfId="3" stopIfTrue="1">
      <formula>AND(C17&lt;&gt;0,C17&lt;&gt;" ",C144&gt;0.3*C33)</formula>
    </cfRule>
  </conditionalFormatting>
  <conditionalFormatting sqref="C144:N144">
    <cfRule type="expression" priority="34" dxfId="8" stopIfTrue="1">
      <formula>AND(C17&lt;&gt;0,C17&lt;&gt;" ",C144&gt;0.3*C33)</formula>
    </cfRule>
    <cfRule type="expression" priority="35" dxfId="1" stopIfTrue="1">
      <formula>AND(C$5&lt;&gt;0,C$5&lt;&gt;" ")</formula>
    </cfRule>
  </conditionalFormatting>
  <conditionalFormatting sqref="C49:N49 C55:N55 C66:N66 C117:N118">
    <cfRule type="cellIs" priority="36" dxfId="10" operator="greaterThan" stopIfTrue="1">
      <formula>0</formula>
    </cfRule>
  </conditionalFormatting>
  <conditionalFormatting sqref="D74:N74">
    <cfRule type="expression" priority="37" dxfId="11" stopIfTrue="1">
      <formula>AND(D37&lt;&gt;0,D37&lt;&gt;" ",D74&gt;1.5*C74)</formula>
    </cfRule>
    <cfRule type="expression" priority="38" dxfId="3" stopIfTrue="1">
      <formula>AND(D37&lt;&gt;0,D37&lt;&gt;" ",D74&gt;1.25*C74)</formula>
    </cfRule>
  </conditionalFormatting>
  <conditionalFormatting sqref="D146:N146">
    <cfRule type="expression" priority="39" dxfId="5" stopIfTrue="1">
      <formula>AND(D$5&lt;&gt;0,D$5&lt;&gt;" ",D146&gt;C146)</formula>
    </cfRule>
    <cfRule type="expression" priority="40" dxfId="1" stopIfTrue="1">
      <formula>AND(D$5&lt;&gt;0,D$5&lt;&gt;" ")</formula>
    </cfRule>
  </conditionalFormatting>
  <conditionalFormatting sqref="C74">
    <cfRule type="expression" priority="41" dxfId="12" stopIfTrue="1">
      <formula>AND(C5&lt;&gt;0,C5&lt;&gt;" ")</formula>
    </cfRule>
  </conditionalFormatting>
  <conditionalFormatting sqref="D109:N109">
    <cfRule type="expression" priority="42" dxfId="13" stopIfTrue="1">
      <formula>AND(D$5&lt;&gt;0,D$5&lt;&gt;" ",D109&lt;C109)</formula>
    </cfRule>
  </conditionalFormatting>
  <conditionalFormatting sqref="D46:O46">
    <cfRule type="expression" priority="43" dxfId="7" stopIfTrue="1">
      <formula>OR(D37=0,D37=" ")</formula>
    </cfRule>
    <cfRule type="expression" priority="44" dxfId="3" stopIfTrue="1">
      <formula>OR(((C46+C47)&gt;2*(D46+D47)),((C46+C47)&lt;0.5*(D46+D47)))</formula>
    </cfRule>
  </conditionalFormatting>
  <hyperlinks>
    <hyperlink ref="D206" r:id="rId1" display="FSA@ConcernedShareholders.com"/>
  </hyperlinks>
  <printOptions gridLines="1" horizontalCentered="1"/>
  <pageMargins left="0.25" right="0.25" top="0.25" bottom="0.25" header="0.5" footer="0.5"/>
  <pageSetup horizontalDpi="360" verticalDpi="360" orientation="portrait" scale="69" r:id="rId4"/>
  <headerFooter alignWithMargins="0">
    <oddFooter>&amp;C&amp;P&amp;R&amp;D</oddFooter>
  </headerFooter>
  <rowBreaks count="19" manualBreakCount="19">
    <brk id="42" max="14" man="1"/>
    <brk id="127" max="14" man="1"/>
    <brk id="197" max="14" man="1"/>
    <brk id="251" max="14" man="1"/>
    <brk id="295" max="14" man="1"/>
    <brk id="359" max="14" man="1"/>
    <brk id="382" max="14" man="1"/>
    <brk id="401" max="14" man="1"/>
    <brk id="429" max="14" man="1"/>
    <brk id="439" max="14" man="1"/>
    <brk id="475" max="14" man="1"/>
    <brk id="485" max="14" man="1"/>
    <brk id="515" max="14" man="1"/>
    <brk id="542" max="14" man="1"/>
    <brk id="556" max="14" man="1"/>
    <brk id="593" max="14" man="1"/>
    <brk id="676" max="14" man="1"/>
    <brk id="732" max="14" man="1"/>
    <brk id="743" max="14"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Statement Analysis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 v2.3 Input Sheet</dc:title>
  <dc:subject>Financial Statement Analysis</dc:subject>
  <dc:creator>Les Greenberg</dc:creator>
  <cp:keywords/>
  <dc:description/>
  <cp:lastModifiedBy>Les Greenberg</cp:lastModifiedBy>
  <dcterms:created xsi:type="dcterms:W3CDTF">2006-06-14T19:54:17Z</dcterms:created>
  <dcterms:modified xsi:type="dcterms:W3CDTF">2009-01-09T22:06:34Z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